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DIO'!$A$1:$N$23</definedName>
    <definedName name="_xlnm.Print_Area" localSheetId="1">'PLAN PRIHODA'!$A$1:$P$65</definedName>
  </definedNames>
  <calcPr fullCalcOnLoad="1"/>
</workbook>
</file>

<file path=xl/sharedStrings.xml><?xml version="1.0" encoding="utf-8"?>
<sst xmlns="http://schemas.openxmlformats.org/spreadsheetml/2006/main" count="313" uniqueCount="227">
  <si>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</si>
  <si>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</si>
  <si>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</si>
  <si>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</si>
  <si>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</si>
  <si>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</si>
  <si>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</si>
  <si>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</si>
  <si>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</si>
  <si>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</si>
  <si>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</si>
  <si>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</si>
  <si>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Opći prihodi i primici</t>
  </si>
  <si>
    <t>Prihodi za posebne namjene</t>
  </si>
  <si>
    <t>Pomoći</t>
  </si>
  <si>
    <t xml:space="preserve">Donacije 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</si>
  <si>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</si>
  <si>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</si>
  <si>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</si>
  <si>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</si>
  <si>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</si>
  <si>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</si>
  <si>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</si>
  <si>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</si>
  <si>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</si>
  <si>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</si>
  <si>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</si>
  <si>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</si>
  <si>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</si>
  <si>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</si>
  <si>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</si>
  <si>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</si>
  <si>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</si>
  <si>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OPĆI DIO</t>
  </si>
  <si>
    <t>PRIHODI UKUPNO</t>
  </si>
  <si>
    <t>RASHODI UKUPNO</t>
  </si>
  <si>
    <t>OSNOVNA ŠKOLA KARLOBAG</t>
  </si>
  <si>
    <t>SVEUKUPNO 3+4</t>
  </si>
  <si>
    <t>Prihodi od kamata</t>
  </si>
  <si>
    <t>Plaće za redovan rad</t>
  </si>
  <si>
    <t>Plaće za posebne uvjete rada</t>
  </si>
  <si>
    <t>Jubilarne nagrade</t>
  </si>
  <si>
    <t xml:space="preserve">Regres </t>
  </si>
  <si>
    <t>Božićnica</t>
  </si>
  <si>
    <t>Dar djeci</t>
  </si>
  <si>
    <t>Otpremnina</t>
  </si>
  <si>
    <t>Mentorstvo</t>
  </si>
  <si>
    <t xml:space="preserve">Potpora za novorođeno dijete </t>
  </si>
  <si>
    <t>Doprinosi za zdravstveno osiguranje</t>
  </si>
  <si>
    <t>Doprinosi za obvezno zdrav. osig.</t>
  </si>
  <si>
    <t>Doprinosi za zapošljavanje</t>
  </si>
  <si>
    <t>Pomoći u sl. smrti, bolesti</t>
  </si>
  <si>
    <t>Službena putovanja</t>
  </si>
  <si>
    <t>Dnevnice za službeni put u zemlji</t>
  </si>
  <si>
    <t>Naknade za smeštj na sl. putu</t>
  </si>
  <si>
    <t>Naknade za prijevoz na sl. putu</t>
  </si>
  <si>
    <t>Naknade za prijevoz, rad na terenu</t>
  </si>
  <si>
    <t>Naknade za prijevoz na posao i s posla</t>
  </si>
  <si>
    <t>Stručno usavršavanje zaposlenika</t>
  </si>
  <si>
    <t>Seminari, savjetovanja i simpoziji</t>
  </si>
  <si>
    <t>Uredski materijal i ostali mat.</t>
  </si>
  <si>
    <t>Pedagoška dokum.</t>
  </si>
  <si>
    <t>Literatura</t>
  </si>
  <si>
    <t>Mat. i sredstva za čišćenje i održavanje</t>
  </si>
  <si>
    <t>Mat. za higijenske potrebe</t>
  </si>
  <si>
    <t>Ostali mat. za potrebe redov. poslov.</t>
  </si>
  <si>
    <t>Materijal i sirovine</t>
  </si>
  <si>
    <t>Energija</t>
  </si>
  <si>
    <t>Električna energija</t>
  </si>
  <si>
    <t>Plin</t>
  </si>
  <si>
    <t>Lož ulje</t>
  </si>
  <si>
    <t>Mat. i dijelovi za tek. i invest. održav.</t>
  </si>
  <si>
    <t>Mat i dijel. za tekuće održav. građ.obj.</t>
  </si>
  <si>
    <t>Sitni inventar i auto gume</t>
  </si>
  <si>
    <t xml:space="preserve">Sitni inventar </t>
  </si>
  <si>
    <t>Službena radna odjeća i obuća</t>
  </si>
  <si>
    <t>Mat. i dijelovi za tek.  održav. opreme</t>
  </si>
  <si>
    <t>Usluge telefona, pošte i prijevoza</t>
  </si>
  <si>
    <t>Usluge telefona i fax-a</t>
  </si>
  <si>
    <t>Usluga interneta</t>
  </si>
  <si>
    <t>Poštarina</t>
  </si>
  <si>
    <t>Usluge tek. i inv. održav. građev.obj.</t>
  </si>
  <si>
    <t>Usluge promidžbe i informiranja</t>
  </si>
  <si>
    <t>Elektronski mediji - TV</t>
  </si>
  <si>
    <t>Ostale usluge promidžbe i inform.</t>
  </si>
  <si>
    <t>Komunalne usluge</t>
  </si>
  <si>
    <t>Opskrba vodom</t>
  </si>
  <si>
    <t>Uređenje voda</t>
  </si>
  <si>
    <t>Dimnjičarske usluge</t>
  </si>
  <si>
    <t>Zdravstvene usluge</t>
  </si>
  <si>
    <t>Obvezni zdravstveni preg.zaposlenika</t>
  </si>
  <si>
    <t>Sanitarne kontrole</t>
  </si>
  <si>
    <t>Deratizacija škole</t>
  </si>
  <si>
    <t>Intelektualne i osobne usluge</t>
  </si>
  <si>
    <t>Autorski honorar</t>
  </si>
  <si>
    <t>Računalne usluge</t>
  </si>
  <si>
    <t xml:space="preserve">Ostale usluge </t>
  </si>
  <si>
    <t>Ostale nespomenute usluge</t>
  </si>
  <si>
    <t>Reprezentacija</t>
  </si>
  <si>
    <t>Članarine</t>
  </si>
  <si>
    <t>Javnobilježničke nakande</t>
  </si>
  <si>
    <t>Ostale pristojbe i naknade</t>
  </si>
  <si>
    <t xml:space="preserve">Ostali nespomenuti rashodi </t>
  </si>
  <si>
    <t>Ostali nespomeniti rashodi poslov.</t>
  </si>
  <si>
    <t>Ostali nesp. rashodi poslov.- šk.izlet</t>
  </si>
  <si>
    <t>Bankarske usluge i platni promet</t>
  </si>
  <si>
    <t>Usluge platnog prometa</t>
  </si>
  <si>
    <t>Iznošenje smeća</t>
  </si>
  <si>
    <t>Usluge tek. i invest. održavanja opreme</t>
  </si>
  <si>
    <t>Uređaji, strojevi i oprema</t>
  </si>
  <si>
    <t>Uređaji za šk. kuhinju</t>
  </si>
  <si>
    <t>Knjige u knjižnicama</t>
  </si>
  <si>
    <t>Knjige u šk. knjižnici</t>
  </si>
  <si>
    <t>64        Prihodi od imovine</t>
  </si>
  <si>
    <t>641      Prihodi od financ.imovine</t>
  </si>
  <si>
    <t>6413     Kamate na oročena sred.</t>
  </si>
  <si>
    <t>64132   Kamate na dep. po viđenju</t>
  </si>
  <si>
    <t>65        Prih. od admin.prist. i pos.prih.</t>
  </si>
  <si>
    <t>652      Prihodi po posebnim propisima</t>
  </si>
  <si>
    <t>65264   Suf. cijene usluge šk. kuh.</t>
  </si>
  <si>
    <t>65264   Suf.cijene usluge šk. izlet</t>
  </si>
  <si>
    <t>67        Prihodi iz proračuna</t>
  </si>
  <si>
    <t>671      Prihodi iz prorač. za fin.redov. dj.</t>
  </si>
  <si>
    <t>6711    Prihodi za financ. rash. poslov.</t>
  </si>
  <si>
    <t>67111  Prihodi Žup. ličko-senjska</t>
  </si>
  <si>
    <t>6712    Prih. za financ.rash. za nefin.imov.</t>
  </si>
  <si>
    <t>67121  Prihod od Žup. ličko-senjske</t>
  </si>
  <si>
    <t>PLANIRANO</t>
  </si>
  <si>
    <t>NOVI IZNOS</t>
  </si>
  <si>
    <t>POVEĆ. / SMANJ.</t>
  </si>
  <si>
    <t>Opći prihodi i primici                                         ŽUPANIJSKI PRORAČUN</t>
  </si>
  <si>
    <t>Zatezne kamate iz poslovnih odnosa</t>
  </si>
  <si>
    <t>Zatezne kamate</t>
  </si>
  <si>
    <t>Računala i računalna oprema</t>
  </si>
  <si>
    <t>Knjige, umjetnička djela i ost. izl. vrijed.</t>
  </si>
  <si>
    <t xml:space="preserve"> </t>
  </si>
  <si>
    <t>POVEĆ./ SMANJ.</t>
  </si>
  <si>
    <t>Pristojbe i naknade</t>
  </si>
  <si>
    <t>I. IZMJENE PLANA PRIHODA I PRIMITAKA</t>
  </si>
  <si>
    <t xml:space="preserve">63        Pomoći iz inoz. i sub. unutar općeg </t>
  </si>
  <si>
    <t>66       Prihodi od donacija</t>
  </si>
  <si>
    <t xml:space="preserve">663     Donacije od prav. i fiz. osoba </t>
  </si>
  <si>
    <t>6632    Kapitalne donacije</t>
  </si>
  <si>
    <t>Povećanje / Smanjenje</t>
  </si>
  <si>
    <t>Novi iznosi</t>
  </si>
  <si>
    <t>Ravnateljica</t>
  </si>
  <si>
    <t>Ana-Maria Devčić</t>
  </si>
  <si>
    <t>Nov. nak.poslod.zbog nezap.osba s inv.</t>
  </si>
  <si>
    <t>Premije osiguranja</t>
  </si>
  <si>
    <t>Premije osiguranja ostale imovine</t>
  </si>
  <si>
    <t>Usluge tekućeg i invest. održavanja</t>
  </si>
  <si>
    <t>Pomoći prorač. korisnicima iz prorač. koji im njie nadležan                            OPĆINA KARLOBAG</t>
  </si>
  <si>
    <t>Građevinski objekti</t>
  </si>
  <si>
    <t>Zgrade znanst. i obrazov. institucija</t>
  </si>
  <si>
    <t>0</t>
  </si>
  <si>
    <t>2019.</t>
  </si>
  <si>
    <t>Pomoći prorač. korisnicima iz prorač. koji im njie nadležan  MZO</t>
  </si>
  <si>
    <t>Uredska oprema i namještaj</t>
  </si>
  <si>
    <t>,</t>
  </si>
  <si>
    <t>Poslovni objekti</t>
  </si>
  <si>
    <t>Rash. za dodat. ulag. na nefin. imov.</t>
  </si>
  <si>
    <t>Dodatno ulaganje na građev. objektima</t>
  </si>
  <si>
    <t>6631   Tekuće donacije</t>
  </si>
  <si>
    <t>6361    Tekuće pomoći prora. iz . pror.koji im</t>
  </si>
  <si>
    <t>63612  Tekuće pomoći iz držav. proračuna</t>
  </si>
  <si>
    <t>63622  Kapitalne pomoći iz držav. pror.</t>
  </si>
  <si>
    <t>6362    Kapitalne pomoći pror.koris. iz pror.</t>
  </si>
  <si>
    <t>Ukupno prihodi i primici za 2019.</t>
  </si>
  <si>
    <t>636      Pomoći prorač. kor.iz pror.koji im nije</t>
  </si>
  <si>
    <t>Plaće za prekovremeni rad</t>
  </si>
  <si>
    <t>Tečajevi i stručni ispiti</t>
  </si>
  <si>
    <t>RASHODI ZA NABAVU NEFINAN. IMOV.</t>
  </si>
  <si>
    <t>Rashodi za nabavu proi. dug. imovine</t>
  </si>
  <si>
    <t>66321  Kapit.donacije od ostalih izvan pror.</t>
  </si>
  <si>
    <t>671 Prih. iz proračuna</t>
  </si>
  <si>
    <t>2020.</t>
  </si>
  <si>
    <t>Ukupno prihodi i primici za 2020.</t>
  </si>
  <si>
    <t>PROJEKCIJA PLANA ZA 2020.</t>
  </si>
  <si>
    <t>A1001002</t>
  </si>
  <si>
    <t>AKTIVNOST: ŠKOLSKA SHEMA</t>
  </si>
  <si>
    <t>Namirnice (voće, povrće i dr. proizvodi)</t>
  </si>
  <si>
    <t>Mlijeko i mliječni proizvodi</t>
  </si>
  <si>
    <t>Namirnice (voće, porvće i dr. proizvodi)</t>
  </si>
  <si>
    <t>Kruh i krušni proizvodi</t>
  </si>
  <si>
    <t>Meso i mesni proizvodi</t>
  </si>
  <si>
    <t>Ostale računalne usluge</t>
  </si>
  <si>
    <t>Usluge ažuriranja računalnih baza</t>
  </si>
  <si>
    <t>Sportska oprema</t>
  </si>
  <si>
    <t>Sportska i glazbena oprema</t>
  </si>
  <si>
    <t>PROGRAM: Osnovno obrazovanje</t>
  </si>
  <si>
    <t>A100101</t>
  </si>
  <si>
    <t>AKTIVNOST: REDOVNA DJELATNOST</t>
  </si>
  <si>
    <t>Komunikacijska oprema</t>
  </si>
  <si>
    <t>Radio i TV prijemnik</t>
  </si>
  <si>
    <t>63623  Kap. pom. iz pror.koji im nije nadl. OK</t>
  </si>
  <si>
    <t>63613  Tek. pomoći iz pror.koji im nije nadl. OK</t>
  </si>
  <si>
    <t>Nak. građan. i kućan. na temelju osig.</t>
  </si>
  <si>
    <t>Ostale naknade građ. i kuć.iz pror.</t>
  </si>
  <si>
    <t>Naknade građ. i kućanstivma u naravi</t>
  </si>
  <si>
    <t>Sufinanciranje cijene prijevoza</t>
  </si>
  <si>
    <t>Ivanka Šegota Brujić</t>
  </si>
  <si>
    <t>Predsjednica Školskog odbora</t>
  </si>
  <si>
    <t xml:space="preserve"> PLAN ZA 2019.</t>
  </si>
  <si>
    <t>I. izmjene i dopune Plana rashoda i izdataka 2019. (5. razina)</t>
  </si>
  <si>
    <t>PROJEKCIJA PLANA ZA 2021.</t>
  </si>
  <si>
    <t>Glazbena oprema</t>
  </si>
  <si>
    <t>Rashodi za nabavu neproizv. dug. im.</t>
  </si>
  <si>
    <t>Nematerijalna imovina</t>
  </si>
  <si>
    <t>Licence</t>
  </si>
  <si>
    <t xml:space="preserve"> I. IZMJENE I DOPUNE FINANCIJSKOG PLANA OSNOVNE ŠKOLE KARLOBAG  ZA 2019. I                                                                                                                                                PROJEKCIJA PLANA ZA  2020. I 2021. GODINU</t>
  </si>
  <si>
    <t>Plan 2019.</t>
  </si>
  <si>
    <t>Projekcija plana
za 2020.</t>
  </si>
  <si>
    <t>Projekcija plana 
za 2021.</t>
  </si>
  <si>
    <t>639     Prijenos između proračunskih korinsika</t>
  </si>
  <si>
    <t>63931 Tek. prij. izm. kor. istog pr. tem.  EU sr</t>
  </si>
  <si>
    <t>6393   Tek. prij. između pr. koris. istog. Pror.</t>
  </si>
  <si>
    <t>639 Prijenos između proračunskih korisnika</t>
  </si>
  <si>
    <t>641 Prih.od imovine (kamata)</t>
  </si>
  <si>
    <t>652 Prih. po poseb.propisima (šk.kuh. i  izlet)</t>
  </si>
  <si>
    <t>663 Prih. od donacija</t>
  </si>
  <si>
    <t>636 Pom. prorač.koris. iz prorač. koji im nije nad.</t>
  </si>
  <si>
    <t>639 Prijenos između pror. korisnika</t>
  </si>
  <si>
    <t>2021.</t>
  </si>
  <si>
    <t>Ukupno prihodi i primici za 2021.</t>
  </si>
  <si>
    <t>Urbroj:2125/25-01-19-01</t>
  </si>
  <si>
    <t>Klasa: 400-02/19-01/22</t>
  </si>
  <si>
    <t>Karlobag, 30.09.2019.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</si>
</sst>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9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9"/>
      <color indexed="53"/>
      <name val="Arial"/>
      <family val="2"/>
    </font>
    <font>
      <sz val="9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9" tint="-0.24997000396251678"/>
      <name val="Arial"/>
      <family val="2"/>
    </font>
    <font>
      <sz val="10"/>
      <color theme="9" tint="-0.24997000396251678"/>
      <name val="Arial"/>
      <family val="2"/>
    </font>
    <font>
      <b/>
      <sz val="10"/>
      <color theme="9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theme="9" tint="-0.24997000396251678"/>
      <name val="Arial"/>
      <family val="2"/>
    </font>
    <font>
      <sz val="9"/>
      <color theme="9" tint="-0.24997000396251678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7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8" fillId="44" borderId="7" applyNumberFormat="0" applyAlignment="0" applyProtection="0"/>
    <xf numFmtId="0" fontId="69" fillId="44" borderId="8" applyNumberFormat="0" applyAlignment="0" applyProtection="0"/>
    <xf numFmtId="0" fontId="15" fillId="0" borderId="9" applyNumberFormat="0" applyFill="0" applyAlignment="0" applyProtection="0"/>
    <xf numFmtId="0" fontId="70" fillId="4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4" fillId="0" borderId="12" applyNumberFormat="0" applyFill="0" applyAlignment="0" applyProtection="0"/>
    <xf numFmtId="0" fontId="7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5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76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7" fillId="47" borderId="16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80" fillId="0" borderId="18" applyNumberFormat="0" applyFill="0" applyAlignment="0" applyProtection="0"/>
    <xf numFmtId="0" fontId="81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0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22" xfId="0" applyNumberFormat="1" applyFont="1" applyBorder="1" applyAlignment="1">
      <alignment horizontal="left" wrapText="1"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2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4" xfId="0" applyFont="1" applyBorder="1" applyAlignment="1" quotePrefix="1">
      <alignment horizontal="left" vertical="center" wrapText="1"/>
    </xf>
    <xf numFmtId="0" fontId="30" fillId="0" borderId="34" xfId="0" applyFont="1" applyBorder="1" applyAlignment="1" quotePrefix="1">
      <alignment horizontal="center" vertical="center" wrapText="1"/>
    </xf>
    <xf numFmtId="0" fontId="27" fillId="0" borderId="3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1" fillId="0" borderId="35" xfId="0" applyNumberFormat="1" applyFont="1" applyBorder="1" applyAlignment="1">
      <alignment horizontal="right" wrapText="1"/>
    </xf>
    <xf numFmtId="3" fontId="21" fillId="0" borderId="23" xfId="0" applyNumberFormat="1" applyFont="1" applyBorder="1" applyAlignment="1">
      <alignment horizontal="right" wrapText="1"/>
    </xf>
    <xf numFmtId="3" fontId="21" fillId="0" borderId="24" xfId="0" applyNumberFormat="1" applyFont="1" applyBorder="1" applyAlignment="1">
      <alignment horizontal="center" wrapText="1"/>
    </xf>
    <xf numFmtId="3" fontId="21" fillId="0" borderId="24" xfId="0" applyNumberFormat="1" applyFont="1" applyBorder="1" applyAlignment="1">
      <alignment horizontal="center" vertical="center" wrapText="1"/>
    </xf>
    <xf numFmtId="3" fontId="21" fillId="0" borderId="25" xfId="0" applyNumberFormat="1" applyFont="1" applyBorder="1" applyAlignment="1">
      <alignment horizontal="center" vertical="center" wrapText="1"/>
    </xf>
    <xf numFmtId="3" fontId="21" fillId="0" borderId="26" xfId="0" applyNumberFormat="1" applyFont="1" applyBorder="1" applyAlignment="1">
      <alignment horizontal="center" vertical="center" wrapText="1"/>
    </xf>
    <xf numFmtId="3" fontId="22" fillId="0" borderId="24" xfId="0" applyNumberFormat="1" applyFont="1" applyBorder="1" applyAlignment="1">
      <alignment/>
    </xf>
    <xf numFmtId="0" fontId="27" fillId="0" borderId="36" xfId="0" applyNumberFormat="1" applyFont="1" applyFill="1" applyBorder="1" applyAlignment="1" applyProtection="1">
      <alignment horizontal="center"/>
      <protection/>
    </xf>
    <xf numFmtId="3" fontId="27" fillId="0" borderId="36" xfId="0" applyNumberFormat="1" applyFont="1" applyFill="1" applyBorder="1" applyAlignment="1" applyProtection="1">
      <alignment/>
      <protection/>
    </xf>
    <xf numFmtId="0" fontId="25" fillId="0" borderId="36" xfId="0" applyNumberFormat="1" applyFont="1" applyFill="1" applyBorder="1" applyAlignment="1" applyProtection="1">
      <alignment horizontal="center"/>
      <protection/>
    </xf>
    <xf numFmtId="0" fontId="39" fillId="0" borderId="37" xfId="0" applyNumberFormat="1" applyFont="1" applyFill="1" applyBorder="1" applyAlignment="1" applyProtection="1">
      <alignment wrapText="1"/>
      <protection/>
    </xf>
    <xf numFmtId="0" fontId="25" fillId="0" borderId="37" xfId="0" applyNumberFormat="1" applyFont="1" applyFill="1" applyBorder="1" applyAlignment="1" applyProtection="1">
      <alignment wrapText="1"/>
      <protection/>
    </xf>
    <xf numFmtId="0" fontId="24" fillId="0" borderId="37" xfId="0" applyNumberFormat="1" applyFont="1" applyFill="1" applyBorder="1" applyAlignment="1" applyProtection="1">
      <alignment wrapText="1"/>
      <protection/>
    </xf>
    <xf numFmtId="0" fontId="27" fillId="0" borderId="37" xfId="0" applyNumberFormat="1" applyFont="1" applyFill="1" applyBorder="1" applyAlignment="1" applyProtection="1">
      <alignment wrapText="1"/>
      <protection/>
    </xf>
    <xf numFmtId="3" fontId="27" fillId="0" borderId="38" xfId="0" applyNumberFormat="1" applyFont="1" applyFill="1" applyBorder="1" applyAlignment="1" applyProtection="1">
      <alignment/>
      <protection/>
    </xf>
    <xf numFmtId="3" fontId="27" fillId="0" borderId="39" xfId="0" applyNumberFormat="1" applyFont="1" applyFill="1" applyBorder="1" applyAlignment="1" applyProtection="1">
      <alignment/>
      <protection/>
    </xf>
    <xf numFmtId="3" fontId="27" fillId="0" borderId="40" xfId="0" applyNumberFormat="1" applyFont="1" applyFill="1" applyBorder="1" applyAlignment="1" applyProtection="1">
      <alignment/>
      <protection/>
    </xf>
    <xf numFmtId="3" fontId="27" fillId="0" borderId="37" xfId="0" applyNumberFormat="1" applyFont="1" applyFill="1" applyBorder="1" applyAlignment="1" applyProtection="1">
      <alignment/>
      <protection/>
    </xf>
    <xf numFmtId="0" fontId="27" fillId="0" borderId="41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3" fontId="21" fillId="0" borderId="42" xfId="0" applyNumberFormat="1" applyFont="1" applyBorder="1" applyAlignment="1">
      <alignment horizontal="center" vertical="center" wrapText="1"/>
    </xf>
    <xf numFmtId="3" fontId="21" fillId="0" borderId="43" xfId="0" applyNumberFormat="1" applyFont="1" applyBorder="1" applyAlignment="1">
      <alignment horizontal="center" vertical="center" wrapText="1"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1" fillId="0" borderId="42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wrapText="1"/>
    </xf>
    <xf numFmtId="3" fontId="21" fillId="0" borderId="43" xfId="0" applyNumberFormat="1" applyFont="1" applyBorder="1" applyAlignment="1">
      <alignment horizontal="center" wrapText="1"/>
    </xf>
    <xf numFmtId="3" fontId="21" fillId="0" borderId="26" xfId="0" applyNumberFormat="1" applyFont="1" applyBorder="1" applyAlignment="1">
      <alignment horizontal="center" wrapText="1"/>
    </xf>
    <xf numFmtId="3" fontId="22" fillId="0" borderId="43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 horizontal="right" wrapText="1"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 horizontal="right" wrapText="1"/>
    </xf>
    <xf numFmtId="3" fontId="21" fillId="0" borderId="42" xfId="0" applyNumberFormat="1" applyFont="1" applyBorder="1" applyAlignment="1">
      <alignment/>
    </xf>
    <xf numFmtId="3" fontId="21" fillId="0" borderId="21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center" vertical="center" wrapText="1"/>
    </xf>
    <xf numFmtId="3" fontId="22" fillId="0" borderId="46" xfId="0" applyNumberFormat="1" applyFont="1" applyBorder="1" applyAlignment="1">
      <alignment horizontal="right" wrapText="1"/>
    </xf>
    <xf numFmtId="0" fontId="22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3" fontId="22" fillId="0" borderId="24" xfId="0" applyNumberFormat="1" applyFont="1" applyBorder="1" applyAlignment="1">
      <alignment horizontal="right" wrapText="1"/>
    </xf>
    <xf numFmtId="3" fontId="21" fillId="0" borderId="24" xfId="0" applyNumberFormat="1" applyFont="1" applyBorder="1" applyAlignment="1">
      <alignment horizontal="right" wrapText="1"/>
    </xf>
    <xf numFmtId="3" fontId="22" fillId="0" borderId="46" xfId="0" applyNumberFormat="1" applyFont="1" applyBorder="1" applyAlignment="1">
      <alignment/>
    </xf>
    <xf numFmtId="3" fontId="21" fillId="0" borderId="46" xfId="0" applyNumberFormat="1" applyFont="1" applyBorder="1" applyAlignment="1">
      <alignment horizontal="center" wrapText="1"/>
    </xf>
    <xf numFmtId="3" fontId="21" fillId="0" borderId="46" xfId="0" applyNumberFormat="1" applyFont="1" applyBorder="1" applyAlignment="1">
      <alignment horizontal="center" vertical="center" wrapText="1"/>
    </xf>
    <xf numFmtId="0" fontId="25" fillId="0" borderId="19" xfId="0" applyNumberFormat="1" applyFont="1" applyFill="1" applyBorder="1" applyAlignment="1" applyProtection="1">
      <alignment vertical="center" wrapText="1"/>
      <protection/>
    </xf>
    <xf numFmtId="0" fontId="25" fillId="0" borderId="52" xfId="0" applyNumberFormat="1" applyFont="1" applyFill="1" applyBorder="1" applyAlignment="1" applyProtection="1">
      <alignment vertical="center" wrapText="1"/>
      <protection/>
    </xf>
    <xf numFmtId="0" fontId="25" fillId="0" borderId="24" xfId="0" applyNumberFormat="1" applyFont="1" applyFill="1" applyBorder="1" applyAlignment="1" applyProtection="1">
      <alignment vertical="center" wrapText="1"/>
      <protection/>
    </xf>
    <xf numFmtId="0" fontId="25" fillId="0" borderId="46" xfId="0" applyNumberFormat="1" applyFont="1" applyFill="1" applyBorder="1" applyAlignment="1" applyProtection="1">
      <alignment vertical="center" wrapText="1"/>
      <protection/>
    </xf>
    <xf numFmtId="0" fontId="22" fillId="0" borderId="53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3" fontId="25" fillId="0" borderId="24" xfId="0" applyNumberFormat="1" applyFont="1" applyFill="1" applyBorder="1" applyAlignment="1" applyProtection="1">
      <alignment vertical="center" wrapText="1"/>
      <protection/>
    </xf>
    <xf numFmtId="3" fontId="22" fillId="0" borderId="42" xfId="0" applyNumberFormat="1" applyFont="1" applyBorder="1" applyAlignment="1">
      <alignment vertical="center" wrapText="1"/>
    </xf>
    <xf numFmtId="3" fontId="27" fillId="0" borderId="19" xfId="0" applyNumberFormat="1" applyFont="1" applyFill="1" applyBorder="1" applyAlignment="1" applyProtection="1">
      <alignment vertical="center" wrapText="1"/>
      <protection/>
    </xf>
    <xf numFmtId="3" fontId="25" fillId="0" borderId="19" xfId="0" applyNumberFormat="1" applyFont="1" applyFill="1" applyBorder="1" applyAlignment="1" applyProtection="1">
      <alignment vertical="center" wrapText="1"/>
      <protection/>
    </xf>
    <xf numFmtId="3" fontId="25" fillId="0" borderId="52" xfId="0" applyNumberFormat="1" applyFont="1" applyFill="1" applyBorder="1" applyAlignment="1" applyProtection="1">
      <alignment vertical="center" wrapText="1"/>
      <protection/>
    </xf>
    <xf numFmtId="3" fontId="21" fillId="0" borderId="43" xfId="0" applyNumberFormat="1" applyFont="1" applyBorder="1" applyAlignment="1">
      <alignment vertical="center" wrapText="1"/>
    </xf>
    <xf numFmtId="3" fontId="22" fillId="0" borderId="43" xfId="0" applyNumberFormat="1" applyFont="1" applyBorder="1" applyAlignment="1">
      <alignment vertical="center" wrapText="1"/>
    </xf>
    <xf numFmtId="3" fontId="25" fillId="0" borderId="46" xfId="0" applyNumberFormat="1" applyFont="1" applyFill="1" applyBorder="1" applyAlignment="1" applyProtection="1">
      <alignment vertical="center" wrapText="1"/>
      <protection/>
    </xf>
    <xf numFmtId="1" fontId="22" fillId="0" borderId="54" xfId="0" applyNumberFormat="1" applyFont="1" applyBorder="1" applyAlignment="1">
      <alignment wrapText="1"/>
    </xf>
    <xf numFmtId="3" fontId="21" fillId="0" borderId="26" xfId="0" applyNumberFormat="1" applyFont="1" applyBorder="1" applyAlignment="1">
      <alignment horizontal="right" wrapText="1"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" fontId="21" fillId="0" borderId="55" xfId="0" applyNumberFormat="1" applyFont="1" applyFill="1" applyBorder="1" applyAlignment="1">
      <alignment horizontal="left" wrapText="1"/>
    </xf>
    <xf numFmtId="3" fontId="22" fillId="0" borderId="35" xfId="0" applyNumberFormat="1" applyFont="1" applyBorder="1" applyAlignment="1">
      <alignment horizontal="right" vertical="center" wrapText="1"/>
    </xf>
    <xf numFmtId="3" fontId="25" fillId="0" borderId="51" xfId="0" applyNumberFormat="1" applyFont="1" applyFill="1" applyBorder="1" applyAlignment="1" applyProtection="1">
      <alignment horizontal="right" vertical="center" wrapText="1"/>
      <protection/>
    </xf>
    <xf numFmtId="3" fontId="25" fillId="0" borderId="21" xfId="0" applyNumberFormat="1" applyFont="1" applyFill="1" applyBorder="1" applyAlignment="1" applyProtection="1">
      <alignment horizontal="right" vertical="center" wrapText="1"/>
      <protection/>
    </xf>
    <xf numFmtId="3" fontId="25" fillId="0" borderId="20" xfId="0" applyNumberFormat="1" applyFont="1" applyFill="1" applyBorder="1" applyAlignment="1" applyProtection="1">
      <alignment horizontal="center" vertical="center" wrapText="1"/>
      <protection/>
    </xf>
    <xf numFmtId="3" fontId="25" fillId="0" borderId="21" xfId="0" applyNumberFormat="1" applyFont="1" applyFill="1" applyBorder="1" applyAlignment="1" applyProtection="1">
      <alignment horizontal="center" vertical="center" wrapText="1"/>
      <protection/>
    </xf>
    <xf numFmtId="0" fontId="41" fillId="0" borderId="37" xfId="0" applyFont="1" applyBorder="1" applyAlignment="1" quotePrefix="1">
      <alignment horizontal="left" wrapText="1"/>
    </xf>
    <xf numFmtId="0" fontId="41" fillId="0" borderId="34" xfId="0" applyFont="1" applyBorder="1" applyAlignment="1" quotePrefix="1">
      <alignment horizontal="left" wrapText="1"/>
    </xf>
    <xf numFmtId="0" fontId="41" fillId="0" borderId="34" xfId="0" applyFont="1" applyBorder="1" applyAlignment="1" quotePrefix="1">
      <alignment horizontal="center" wrapText="1"/>
    </xf>
    <xf numFmtId="0" fontId="41" fillId="0" borderId="34" xfId="0" applyNumberFormat="1" applyFont="1" applyFill="1" applyBorder="1" applyAlignment="1" applyProtection="1" quotePrefix="1">
      <alignment horizontal="left"/>
      <protection/>
    </xf>
    <xf numFmtId="0" fontId="41" fillId="0" borderId="36" xfId="0" applyNumberFormat="1" applyFont="1" applyFill="1" applyBorder="1" applyAlignment="1" applyProtection="1">
      <alignment horizontal="center" wrapText="1"/>
      <protection/>
    </xf>
    <xf numFmtId="0" fontId="41" fillId="0" borderId="36" xfId="0" applyNumberFormat="1" applyFont="1" applyFill="1" applyBorder="1" applyAlignment="1" applyProtection="1">
      <alignment horizontal="center" vertical="center" wrapText="1"/>
      <protection/>
    </xf>
    <xf numFmtId="0" fontId="43" fillId="0" borderId="34" xfId="0" applyNumberFormat="1" applyFont="1" applyFill="1" applyBorder="1" applyAlignment="1" applyProtection="1">
      <alignment/>
      <protection/>
    </xf>
    <xf numFmtId="3" fontId="41" fillId="0" borderId="36" xfId="0" applyNumberFormat="1" applyFont="1" applyBorder="1" applyAlignment="1">
      <alignment horizontal="right"/>
    </xf>
    <xf numFmtId="3" fontId="41" fillId="0" borderId="56" xfId="0" applyNumberFormat="1" applyFont="1" applyBorder="1" applyAlignment="1">
      <alignment horizontal="right"/>
    </xf>
    <xf numFmtId="0" fontId="42" fillId="0" borderId="37" xfId="0" applyFont="1" applyBorder="1" applyAlignment="1">
      <alignment horizontal="left"/>
    </xf>
    <xf numFmtId="3" fontId="41" fillId="0" borderId="36" xfId="0" applyNumberFormat="1" applyFont="1" applyFill="1" applyBorder="1" applyAlignment="1" applyProtection="1">
      <alignment horizontal="right" wrapText="1"/>
      <protection/>
    </xf>
    <xf numFmtId="3" fontId="41" fillId="0" borderId="56" xfId="0" applyNumberFormat="1" applyFont="1" applyFill="1" applyBorder="1" applyAlignment="1" applyProtection="1">
      <alignment horizontal="right" wrapText="1"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44" fillId="0" borderId="34" xfId="0" applyNumberFormat="1" applyFont="1" applyFill="1" applyBorder="1" applyAlignment="1" applyProtection="1">
      <alignment wrapText="1"/>
      <protection/>
    </xf>
    <xf numFmtId="3" fontId="41" fillId="0" borderId="24" xfId="0" applyNumberFormat="1" applyFont="1" applyBorder="1" applyAlignment="1">
      <alignment horizontal="right"/>
    </xf>
    <xf numFmtId="0" fontId="41" fillId="0" borderId="34" xfId="0" applyFont="1" applyBorder="1" applyAlignment="1" quotePrefix="1">
      <alignment horizontal="left"/>
    </xf>
    <xf numFmtId="0" fontId="41" fillId="0" borderId="34" xfId="0" applyNumberFormat="1" applyFont="1" applyFill="1" applyBorder="1" applyAlignment="1" applyProtection="1">
      <alignment wrapText="1"/>
      <protection/>
    </xf>
    <xf numFmtId="0" fontId="44" fillId="0" borderId="34" xfId="0" applyNumberFormat="1" applyFont="1" applyFill="1" applyBorder="1" applyAlignment="1" applyProtection="1">
      <alignment horizontal="center" wrapText="1"/>
      <protection/>
    </xf>
    <xf numFmtId="0" fontId="44" fillId="0" borderId="36" xfId="0" applyNumberFormat="1" applyFont="1" applyFill="1" applyBorder="1" applyAlignment="1" applyProtection="1">
      <alignment/>
      <protection/>
    </xf>
    <xf numFmtId="3" fontId="41" fillId="0" borderId="36" xfId="0" applyNumberFormat="1" applyFont="1" applyFill="1" applyBorder="1" applyAlignment="1" applyProtection="1">
      <alignment wrapText="1"/>
      <protection/>
    </xf>
    <xf numFmtId="3" fontId="41" fillId="0" borderId="56" xfId="0" applyNumberFormat="1" applyFont="1" applyFill="1" applyBorder="1" applyAlignment="1" applyProtection="1">
      <alignment vertical="center" wrapText="1"/>
      <protection/>
    </xf>
    <xf numFmtId="3" fontId="41" fillId="0" borderId="36" xfId="0" applyNumberFormat="1" applyFont="1" applyBorder="1" applyAlignment="1">
      <alignment/>
    </xf>
    <xf numFmtId="3" fontId="41" fillId="0" borderId="56" xfId="0" applyNumberFormat="1" applyFont="1" applyBorder="1" applyAlignment="1">
      <alignment/>
    </xf>
    <xf numFmtId="3" fontId="41" fillId="0" borderId="56" xfId="0" applyNumberFormat="1" applyFont="1" applyFill="1" applyBorder="1" applyAlignment="1" applyProtection="1">
      <alignment wrapText="1"/>
      <protection/>
    </xf>
    <xf numFmtId="3" fontId="41" fillId="0" borderId="0" xfId="0" applyNumberFormat="1" applyFont="1" applyBorder="1" applyAlignment="1">
      <alignment horizontal="right"/>
    </xf>
    <xf numFmtId="3" fontId="44" fillId="0" borderId="36" xfId="0" applyNumberFormat="1" applyFont="1" applyFill="1" applyBorder="1" applyAlignment="1" applyProtection="1">
      <alignment wrapText="1"/>
      <protection/>
    </xf>
    <xf numFmtId="3" fontId="44" fillId="0" borderId="56" xfId="0" applyNumberFormat="1" applyFont="1" applyFill="1" applyBorder="1" applyAlignment="1" applyProtection="1">
      <alignment vertical="center" wrapText="1"/>
      <protection/>
    </xf>
    <xf numFmtId="3" fontId="44" fillId="0" borderId="36" xfId="0" applyNumberFormat="1" applyFont="1" applyBorder="1" applyAlignment="1">
      <alignment/>
    </xf>
    <xf numFmtId="3" fontId="44" fillId="0" borderId="56" xfId="0" applyNumberFormat="1" applyFont="1" applyBorder="1" applyAlignment="1">
      <alignment/>
    </xf>
    <xf numFmtId="3" fontId="44" fillId="0" borderId="56" xfId="0" applyNumberFormat="1" applyFont="1" applyFill="1" applyBorder="1" applyAlignment="1" applyProtection="1">
      <alignment wrapText="1"/>
      <protection/>
    </xf>
    <xf numFmtId="0" fontId="27" fillId="0" borderId="0" xfId="0" applyFont="1" applyBorder="1" applyAlignment="1">
      <alignment horizontal="center" vertical="center"/>
    </xf>
    <xf numFmtId="0" fontId="41" fillId="0" borderId="0" xfId="0" applyNumberFormat="1" applyFont="1" applyFill="1" applyBorder="1" applyAlignment="1" applyProtection="1">
      <alignment horizontal="center" wrapText="1"/>
      <protection/>
    </xf>
    <xf numFmtId="3" fontId="44" fillId="0" borderId="0" xfId="0" applyNumberFormat="1" applyFont="1" applyFill="1" applyBorder="1" applyAlignment="1" applyProtection="1">
      <alignment vertical="center" wrapText="1"/>
      <protection/>
    </xf>
    <xf numFmtId="3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 applyProtection="1">
      <alignment wrapText="1"/>
      <protection/>
    </xf>
    <xf numFmtId="3" fontId="41" fillId="0" borderId="0" xfId="0" applyNumberFormat="1" applyFont="1" applyFill="1" applyBorder="1" applyAlignment="1" applyProtection="1">
      <alignment horizontal="right" wrapText="1"/>
      <protection/>
    </xf>
    <xf numFmtId="0" fontId="44" fillId="0" borderId="25" xfId="0" applyNumberFormat="1" applyFont="1" applyFill="1" applyBorder="1" applyAlignment="1" applyProtection="1">
      <alignment/>
      <protection/>
    </xf>
    <xf numFmtId="3" fontId="82" fillId="0" borderId="39" xfId="0" applyNumberFormat="1" applyFont="1" applyFill="1" applyBorder="1" applyAlignment="1" applyProtection="1">
      <alignment/>
      <protection/>
    </xf>
    <xf numFmtId="3" fontId="82" fillId="0" borderId="36" xfId="0" applyNumberFormat="1" applyFont="1" applyFill="1" applyBorder="1" applyAlignment="1" applyProtection="1">
      <alignment/>
      <protection/>
    </xf>
    <xf numFmtId="3" fontId="82" fillId="0" borderId="40" xfId="0" applyNumberFormat="1" applyFont="1" applyFill="1" applyBorder="1" applyAlignment="1" applyProtection="1">
      <alignment/>
      <protection/>
    </xf>
    <xf numFmtId="3" fontId="82" fillId="0" borderId="38" xfId="0" applyNumberFormat="1" applyFont="1" applyFill="1" applyBorder="1" applyAlignment="1" applyProtection="1">
      <alignment/>
      <protection/>
    </xf>
    <xf numFmtId="3" fontId="82" fillId="0" borderId="37" xfId="0" applyNumberFormat="1" applyFont="1" applyFill="1" applyBorder="1" applyAlignment="1" applyProtection="1">
      <alignment/>
      <protection/>
    </xf>
    <xf numFmtId="0" fontId="82" fillId="0" borderId="39" xfId="0" applyNumberFormat="1" applyFont="1" applyFill="1" applyBorder="1" applyAlignment="1" applyProtection="1">
      <alignment/>
      <protection/>
    </xf>
    <xf numFmtId="0" fontId="82" fillId="0" borderId="36" xfId="0" applyNumberFormat="1" applyFont="1" applyFill="1" applyBorder="1" applyAlignment="1" applyProtection="1">
      <alignment/>
      <protection/>
    </xf>
    <xf numFmtId="0" fontId="82" fillId="0" borderId="40" xfId="0" applyNumberFormat="1" applyFont="1" applyFill="1" applyBorder="1" applyAlignment="1" applyProtection="1">
      <alignment/>
      <protection/>
    </xf>
    <xf numFmtId="0" fontId="83" fillId="0" borderId="57" xfId="0" applyNumberFormat="1" applyFont="1" applyFill="1" applyBorder="1" applyAlignment="1" applyProtection="1">
      <alignment/>
      <protection/>
    </xf>
    <xf numFmtId="0" fontId="83" fillId="0" borderId="58" xfId="0" applyNumberFormat="1" applyFont="1" applyFill="1" applyBorder="1" applyAlignment="1" applyProtection="1">
      <alignment/>
      <protection/>
    </xf>
    <xf numFmtId="0" fontId="83" fillId="0" borderId="59" xfId="0" applyNumberFormat="1" applyFont="1" applyFill="1" applyBorder="1" applyAlignment="1" applyProtection="1">
      <alignment/>
      <protection/>
    </xf>
    <xf numFmtId="3" fontId="21" fillId="0" borderId="39" xfId="0" applyNumberFormat="1" applyFont="1" applyFill="1" applyBorder="1" applyAlignment="1" applyProtection="1">
      <alignment/>
      <protection/>
    </xf>
    <xf numFmtId="3" fontId="21" fillId="0" borderId="36" xfId="0" applyNumberFormat="1" applyFont="1" applyFill="1" applyBorder="1" applyAlignment="1" applyProtection="1">
      <alignment/>
      <protection/>
    </xf>
    <xf numFmtId="3" fontId="21" fillId="0" borderId="40" xfId="0" applyNumberFormat="1" applyFont="1" applyFill="1" applyBorder="1" applyAlignment="1" applyProtection="1">
      <alignment/>
      <protection/>
    </xf>
    <xf numFmtId="3" fontId="22" fillId="0" borderId="39" xfId="0" applyNumberFormat="1" applyFont="1" applyFill="1" applyBorder="1" applyAlignment="1" applyProtection="1">
      <alignment/>
      <protection/>
    </xf>
    <xf numFmtId="3" fontId="22" fillId="0" borderId="36" xfId="0" applyNumberFormat="1" applyFont="1" applyFill="1" applyBorder="1" applyAlignment="1" applyProtection="1">
      <alignment/>
      <protection/>
    </xf>
    <xf numFmtId="3" fontId="22" fillId="0" borderId="40" xfId="0" applyNumberFormat="1" applyFont="1" applyFill="1" applyBorder="1" applyAlignment="1" applyProtection="1">
      <alignment/>
      <protection/>
    </xf>
    <xf numFmtId="0" fontId="21" fillId="0" borderId="39" xfId="0" applyNumberFormat="1" applyFont="1" applyFill="1" applyBorder="1" applyAlignment="1" applyProtection="1">
      <alignment/>
      <protection/>
    </xf>
    <xf numFmtId="0" fontId="21" fillId="0" borderId="36" xfId="0" applyNumberFormat="1" applyFont="1" applyFill="1" applyBorder="1" applyAlignment="1" applyProtection="1">
      <alignment/>
      <protection/>
    </xf>
    <xf numFmtId="0" fontId="21" fillId="0" borderId="40" xfId="0" applyNumberFormat="1" applyFont="1" applyFill="1" applyBorder="1" applyAlignment="1" applyProtection="1">
      <alignment/>
      <protection/>
    </xf>
    <xf numFmtId="0" fontId="22" fillId="0" borderId="57" xfId="0" applyNumberFormat="1" applyFont="1" applyFill="1" applyBorder="1" applyAlignment="1" applyProtection="1">
      <alignment/>
      <protection/>
    </xf>
    <xf numFmtId="0" fontId="22" fillId="0" borderId="58" xfId="0" applyNumberFormat="1" applyFont="1" applyFill="1" applyBorder="1" applyAlignment="1" applyProtection="1">
      <alignment/>
      <protection/>
    </xf>
    <xf numFmtId="0" fontId="22" fillId="0" borderId="59" xfId="0" applyNumberFormat="1" applyFont="1" applyFill="1" applyBorder="1" applyAlignment="1" applyProtection="1">
      <alignment/>
      <protection/>
    </xf>
    <xf numFmtId="3" fontId="21" fillId="0" borderId="38" xfId="0" applyNumberFormat="1" applyFont="1" applyFill="1" applyBorder="1" applyAlignment="1" applyProtection="1">
      <alignment/>
      <protection/>
    </xf>
    <xf numFmtId="3" fontId="21" fillId="0" borderId="37" xfId="0" applyNumberFormat="1" applyFont="1" applyFill="1" applyBorder="1" applyAlignment="1" applyProtection="1">
      <alignment/>
      <protection/>
    </xf>
    <xf numFmtId="0" fontId="22" fillId="0" borderId="60" xfId="0" applyNumberFormat="1" applyFont="1" applyFill="1" applyBorder="1" applyAlignment="1" applyProtection="1">
      <alignment/>
      <protection/>
    </xf>
    <xf numFmtId="0" fontId="22" fillId="0" borderId="41" xfId="0" applyNumberFormat="1" applyFont="1" applyFill="1" applyBorder="1" applyAlignment="1" applyProtection="1">
      <alignment/>
      <protection/>
    </xf>
    <xf numFmtId="3" fontId="83" fillId="0" borderId="58" xfId="0" applyNumberFormat="1" applyFont="1" applyFill="1" applyBorder="1" applyAlignment="1" applyProtection="1">
      <alignment/>
      <protection/>
    </xf>
    <xf numFmtId="3" fontId="83" fillId="0" borderId="59" xfId="0" applyNumberFormat="1" applyFont="1" applyFill="1" applyBorder="1" applyAlignment="1" applyProtection="1">
      <alignment/>
      <protection/>
    </xf>
    <xf numFmtId="3" fontId="40" fillId="0" borderId="43" xfId="0" applyNumberFormat="1" applyFont="1" applyFill="1" applyBorder="1" applyAlignment="1" applyProtection="1">
      <alignment wrapText="1"/>
      <protection/>
    </xf>
    <xf numFmtId="3" fontId="40" fillId="0" borderId="24" xfId="0" applyNumberFormat="1" applyFont="1" applyFill="1" applyBorder="1" applyAlignment="1" applyProtection="1">
      <alignment wrapText="1"/>
      <protection/>
    </xf>
    <xf numFmtId="3" fontId="40" fillId="0" borderId="26" xfId="0" applyNumberFormat="1" applyFont="1" applyFill="1" applyBorder="1" applyAlignment="1" applyProtection="1">
      <alignment wrapText="1"/>
      <protection/>
    </xf>
    <xf numFmtId="3" fontId="40" fillId="0" borderId="23" xfId="0" applyNumberFormat="1" applyFont="1" applyFill="1" applyBorder="1" applyAlignment="1" applyProtection="1">
      <alignment wrapText="1"/>
      <protection/>
    </xf>
    <xf numFmtId="3" fontId="40" fillId="0" borderId="25" xfId="0" applyNumberFormat="1" applyFont="1" applyFill="1" applyBorder="1" applyAlignment="1" applyProtection="1">
      <alignment wrapText="1"/>
      <protection/>
    </xf>
    <xf numFmtId="49" fontId="41" fillId="0" borderId="37" xfId="0" applyNumberFormat="1" applyFont="1" applyBorder="1" applyAlignment="1">
      <alignment horizontal="right"/>
    </xf>
    <xf numFmtId="0" fontId="28" fillId="0" borderId="61" xfId="0" applyNumberFormat="1" applyFont="1" applyFill="1" applyBorder="1" applyAlignment="1" applyProtection="1" quotePrefix="1">
      <alignment horizontal="left" wrapText="1"/>
      <protection/>
    </xf>
    <xf numFmtId="0" fontId="35" fillId="0" borderId="61" xfId="0" applyNumberFormat="1" applyFont="1" applyFill="1" applyBorder="1" applyAlignment="1" applyProtection="1">
      <alignment wrapText="1"/>
      <protection/>
    </xf>
    <xf numFmtId="1" fontId="22" fillId="49" borderId="55" xfId="0" applyNumberFormat="1" applyFont="1" applyFill="1" applyBorder="1" applyAlignment="1">
      <alignment vertical="top" wrapText="1"/>
    </xf>
    <xf numFmtId="0" fontId="22" fillId="0" borderId="3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3" fontId="22" fillId="0" borderId="23" xfId="0" applyNumberFormat="1" applyFont="1" applyBorder="1" applyAlignment="1">
      <alignment horizontal="right" wrapText="1"/>
    </xf>
    <xf numFmtId="3" fontId="22" fillId="0" borderId="23" xfId="0" applyNumberFormat="1" applyFont="1" applyBorder="1" applyAlignment="1">
      <alignment/>
    </xf>
    <xf numFmtId="0" fontId="0" fillId="0" borderId="22" xfId="0" applyNumberFormat="1" applyFill="1" applyBorder="1" applyAlignment="1" applyProtection="1">
      <alignment wrapText="1"/>
      <protection/>
    </xf>
    <xf numFmtId="0" fontId="27" fillId="0" borderId="62" xfId="0" applyNumberFormat="1" applyFont="1" applyFill="1" applyBorder="1" applyAlignment="1" applyProtection="1">
      <alignment horizontal="left" wrapText="1"/>
      <protection/>
    </xf>
    <xf numFmtId="0" fontId="25" fillId="0" borderId="22" xfId="0" applyNumberFormat="1" applyFont="1" applyFill="1" applyBorder="1" applyAlignment="1" applyProtection="1">
      <alignment horizontal="left" wrapText="1"/>
      <protection/>
    </xf>
    <xf numFmtId="1" fontId="22" fillId="0" borderId="22" xfId="0" applyNumberFormat="1" applyFont="1" applyBorder="1" applyAlignment="1">
      <alignment horizontal="left" wrapText="1"/>
    </xf>
    <xf numFmtId="1" fontId="22" fillId="0" borderId="53" xfId="0" applyNumberFormat="1" applyFont="1" applyFill="1" applyBorder="1" applyAlignment="1">
      <alignment horizontal="right" vertical="top" wrapText="1"/>
    </xf>
    <xf numFmtId="0" fontId="25" fillId="0" borderId="32" xfId="0" applyNumberFormat="1" applyFont="1" applyFill="1" applyBorder="1" applyAlignment="1" applyProtection="1">
      <alignment vertical="center"/>
      <protection/>
    </xf>
    <xf numFmtId="1" fontId="22" fillId="0" borderId="63" xfId="0" applyNumberFormat="1" applyFont="1" applyFill="1" applyBorder="1" applyAlignment="1">
      <alignment horizontal="right" vertical="top" wrapText="1"/>
    </xf>
    <xf numFmtId="3" fontId="21" fillId="0" borderId="53" xfId="0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/>
    </xf>
    <xf numFmtId="0" fontId="21" fillId="0" borderId="36" xfId="0" applyNumberFormat="1" applyFont="1" applyFill="1" applyBorder="1" applyAlignment="1" applyProtection="1">
      <alignment horizontal="center"/>
      <protection/>
    </xf>
    <xf numFmtId="0" fontId="25" fillId="0" borderId="58" xfId="0" applyNumberFormat="1" applyFont="1" applyFill="1" applyBorder="1" applyAlignment="1" applyProtection="1">
      <alignment horizontal="center"/>
      <protection/>
    </xf>
    <xf numFmtId="0" fontId="25" fillId="0" borderId="41" xfId="0" applyNumberFormat="1" applyFont="1" applyFill="1" applyBorder="1" applyAlignment="1" applyProtection="1">
      <alignment wrapText="1"/>
      <protection/>
    </xf>
    <xf numFmtId="3" fontId="21" fillId="0" borderId="57" xfId="0" applyNumberFormat="1" applyFont="1" applyFill="1" applyBorder="1" applyAlignment="1" applyProtection="1">
      <alignment/>
      <protection/>
    </xf>
    <xf numFmtId="3" fontId="21" fillId="0" borderId="58" xfId="0" applyNumberFormat="1" applyFont="1" applyFill="1" applyBorder="1" applyAlignment="1" applyProtection="1">
      <alignment/>
      <protection/>
    </xf>
    <xf numFmtId="3" fontId="21" fillId="0" borderId="59" xfId="0" applyNumberFormat="1" applyFont="1" applyFill="1" applyBorder="1" applyAlignment="1" applyProtection="1">
      <alignment/>
      <protection/>
    </xf>
    <xf numFmtId="3" fontId="21" fillId="0" borderId="60" xfId="0" applyNumberFormat="1" applyFont="1" applyFill="1" applyBorder="1" applyAlignment="1" applyProtection="1">
      <alignment/>
      <protection/>
    </xf>
    <xf numFmtId="3" fontId="21" fillId="0" borderId="41" xfId="0" applyNumberFormat="1" applyFont="1" applyFill="1" applyBorder="1" applyAlignment="1" applyProtection="1">
      <alignment/>
      <protection/>
    </xf>
    <xf numFmtId="0" fontId="21" fillId="0" borderId="57" xfId="0" applyNumberFormat="1" applyFont="1" applyFill="1" applyBorder="1" applyAlignment="1" applyProtection="1">
      <alignment/>
      <protection/>
    </xf>
    <xf numFmtId="0" fontId="21" fillId="0" borderId="58" xfId="0" applyNumberFormat="1" applyFont="1" applyFill="1" applyBorder="1" applyAlignment="1" applyProtection="1">
      <alignment/>
      <protection/>
    </xf>
    <xf numFmtId="0" fontId="21" fillId="0" borderId="59" xfId="0" applyNumberFormat="1" applyFont="1" applyFill="1" applyBorder="1" applyAlignment="1" applyProtection="1">
      <alignment/>
      <protection/>
    </xf>
    <xf numFmtId="0" fontId="82" fillId="0" borderId="57" xfId="0" applyNumberFormat="1" applyFont="1" applyFill="1" applyBorder="1" applyAlignment="1" applyProtection="1">
      <alignment/>
      <protection/>
    </xf>
    <xf numFmtId="0" fontId="82" fillId="0" borderId="58" xfId="0" applyNumberFormat="1" applyFont="1" applyFill="1" applyBorder="1" applyAlignment="1" applyProtection="1">
      <alignment/>
      <protection/>
    </xf>
    <xf numFmtId="0" fontId="82" fillId="0" borderId="59" xfId="0" applyNumberFormat="1" applyFont="1" applyFill="1" applyBorder="1" applyAlignment="1" applyProtection="1">
      <alignment/>
      <protection/>
    </xf>
    <xf numFmtId="3" fontId="22" fillId="0" borderId="57" xfId="0" applyNumberFormat="1" applyFont="1" applyFill="1" applyBorder="1" applyAlignment="1" applyProtection="1">
      <alignment/>
      <protection/>
    </xf>
    <xf numFmtId="3" fontId="22" fillId="0" borderId="58" xfId="0" applyNumberFormat="1" applyFont="1" applyFill="1" applyBorder="1" applyAlignment="1" applyProtection="1">
      <alignment/>
      <protection/>
    </xf>
    <xf numFmtId="3" fontId="22" fillId="0" borderId="59" xfId="0" applyNumberFormat="1" applyFont="1" applyFill="1" applyBorder="1" applyAlignment="1" applyProtection="1">
      <alignment/>
      <protection/>
    </xf>
    <xf numFmtId="3" fontId="22" fillId="0" borderId="60" xfId="0" applyNumberFormat="1" applyFont="1" applyFill="1" applyBorder="1" applyAlignment="1" applyProtection="1">
      <alignment/>
      <protection/>
    </xf>
    <xf numFmtId="3" fontId="22" fillId="0" borderId="41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3" fontId="41" fillId="0" borderId="37" xfId="0" applyNumberFormat="1" applyFont="1" applyBorder="1" applyAlignment="1">
      <alignment horizontal="right"/>
    </xf>
    <xf numFmtId="0" fontId="24" fillId="0" borderId="58" xfId="0" applyNumberFormat="1" applyFont="1" applyFill="1" applyBorder="1" applyAlignment="1" applyProtection="1">
      <alignment horizontal="center"/>
      <protection/>
    </xf>
    <xf numFmtId="0" fontId="26" fillId="0" borderId="36" xfId="0" applyNumberFormat="1" applyFont="1" applyFill="1" applyBorder="1" applyAlignment="1" applyProtection="1">
      <alignment horizontal="left"/>
      <protection/>
    </xf>
    <xf numFmtId="3" fontId="82" fillId="0" borderId="57" xfId="0" applyNumberFormat="1" applyFont="1" applyFill="1" applyBorder="1" applyAlignment="1" applyProtection="1">
      <alignment/>
      <protection/>
    </xf>
    <xf numFmtId="0" fontId="27" fillId="28" borderId="58" xfId="0" applyNumberFormat="1" applyFont="1" applyFill="1" applyBorder="1" applyAlignment="1" applyProtection="1">
      <alignment horizontal="center"/>
      <protection/>
    </xf>
    <xf numFmtId="0" fontId="27" fillId="28" borderId="41" xfId="0" applyNumberFormat="1" applyFont="1" applyFill="1" applyBorder="1" applyAlignment="1" applyProtection="1">
      <alignment wrapText="1"/>
      <protection/>
    </xf>
    <xf numFmtId="3" fontId="22" fillId="28" borderId="57" xfId="0" applyNumberFormat="1" applyFont="1" applyFill="1" applyBorder="1" applyAlignment="1" applyProtection="1">
      <alignment/>
      <protection/>
    </xf>
    <xf numFmtId="3" fontId="22" fillId="28" borderId="58" xfId="0" applyNumberFormat="1" applyFont="1" applyFill="1" applyBorder="1" applyAlignment="1" applyProtection="1">
      <alignment/>
      <protection/>
    </xf>
    <xf numFmtId="3" fontId="22" fillId="28" borderId="59" xfId="0" applyNumberFormat="1" applyFont="1" applyFill="1" applyBorder="1" applyAlignment="1" applyProtection="1">
      <alignment/>
      <protection/>
    </xf>
    <xf numFmtId="3" fontId="22" fillId="28" borderId="60" xfId="0" applyNumberFormat="1" applyFont="1" applyFill="1" applyBorder="1" applyAlignment="1" applyProtection="1">
      <alignment/>
      <protection/>
    </xf>
    <xf numFmtId="3" fontId="22" fillId="28" borderId="41" xfId="0" applyNumberFormat="1" applyFont="1" applyFill="1" applyBorder="1" applyAlignment="1" applyProtection="1">
      <alignment/>
      <protection/>
    </xf>
    <xf numFmtId="0" fontId="22" fillId="28" borderId="57" xfId="0" applyNumberFormat="1" applyFont="1" applyFill="1" applyBorder="1" applyAlignment="1" applyProtection="1">
      <alignment/>
      <protection/>
    </xf>
    <xf numFmtId="0" fontId="22" fillId="28" borderId="58" xfId="0" applyNumberFormat="1" applyFont="1" applyFill="1" applyBorder="1" applyAlignment="1" applyProtection="1">
      <alignment/>
      <protection/>
    </xf>
    <xf numFmtId="0" fontId="22" fillId="28" borderId="59" xfId="0" applyNumberFormat="1" applyFont="1" applyFill="1" applyBorder="1" applyAlignment="1" applyProtection="1">
      <alignment/>
      <protection/>
    </xf>
    <xf numFmtId="0" fontId="83" fillId="28" borderId="57" xfId="0" applyNumberFormat="1" applyFont="1" applyFill="1" applyBorder="1" applyAlignment="1" applyProtection="1">
      <alignment/>
      <protection/>
    </xf>
    <xf numFmtId="0" fontId="83" fillId="28" borderId="58" xfId="0" applyNumberFormat="1" applyFont="1" applyFill="1" applyBorder="1" applyAlignment="1" applyProtection="1">
      <alignment/>
      <protection/>
    </xf>
    <xf numFmtId="0" fontId="83" fillId="28" borderId="59" xfId="0" applyNumberFormat="1" applyFont="1" applyFill="1" applyBorder="1" applyAlignment="1" applyProtection="1">
      <alignment/>
      <protection/>
    </xf>
    <xf numFmtId="3" fontId="82" fillId="28" borderId="57" xfId="0" applyNumberFormat="1" applyFont="1" applyFill="1" applyBorder="1" applyAlignment="1" applyProtection="1">
      <alignment/>
      <protection/>
    </xf>
    <xf numFmtId="3" fontId="21" fillId="28" borderId="58" xfId="0" applyNumberFormat="1" applyFont="1" applyFill="1" applyBorder="1" applyAlignment="1" applyProtection="1">
      <alignment/>
      <protection/>
    </xf>
    <xf numFmtId="3" fontId="21" fillId="28" borderId="59" xfId="0" applyNumberFormat="1" applyFont="1" applyFill="1" applyBorder="1" applyAlignment="1" applyProtection="1">
      <alignment/>
      <protection/>
    </xf>
    <xf numFmtId="0" fontId="27" fillId="28" borderId="63" xfId="0" applyNumberFormat="1" applyFont="1" applyFill="1" applyBorder="1" applyAlignment="1" applyProtection="1">
      <alignment horizontal="center"/>
      <protection/>
    </xf>
    <xf numFmtId="0" fontId="27" fillId="28" borderId="32" xfId="0" applyNumberFormat="1" applyFont="1" applyFill="1" applyBorder="1" applyAlignment="1" applyProtection="1">
      <alignment wrapText="1"/>
      <protection/>
    </xf>
    <xf numFmtId="3" fontId="22" fillId="28" borderId="48" xfId="0" applyNumberFormat="1" applyFont="1" applyFill="1" applyBorder="1" applyAlignment="1" applyProtection="1">
      <alignment/>
      <protection/>
    </xf>
    <xf numFmtId="3" fontId="22" fillId="28" borderId="49" xfId="0" applyNumberFormat="1" applyFont="1" applyFill="1" applyBorder="1" applyAlignment="1" applyProtection="1">
      <alignment/>
      <protection/>
    </xf>
    <xf numFmtId="3" fontId="22" fillId="28" borderId="64" xfId="0" applyNumberFormat="1" applyFont="1" applyFill="1" applyBorder="1" applyAlignment="1" applyProtection="1">
      <alignment/>
      <protection/>
    </xf>
    <xf numFmtId="3" fontId="22" fillId="28" borderId="50" xfId="0" applyNumberFormat="1" applyFont="1" applyFill="1" applyBorder="1" applyAlignment="1" applyProtection="1">
      <alignment/>
      <protection/>
    </xf>
    <xf numFmtId="3" fontId="22" fillId="28" borderId="65" xfId="0" applyNumberFormat="1" applyFont="1" applyFill="1" applyBorder="1" applyAlignment="1" applyProtection="1">
      <alignment/>
      <protection/>
    </xf>
    <xf numFmtId="0" fontId="84" fillId="0" borderId="36" xfId="0" applyNumberFormat="1" applyFont="1" applyFill="1" applyBorder="1" applyAlignment="1" applyProtection="1">
      <alignment horizontal="center"/>
      <protection/>
    </xf>
    <xf numFmtId="0" fontId="84" fillId="0" borderId="37" xfId="0" applyNumberFormat="1" applyFont="1" applyFill="1" applyBorder="1" applyAlignment="1" applyProtection="1">
      <alignment wrapText="1"/>
      <protection/>
    </xf>
    <xf numFmtId="3" fontId="84" fillId="0" borderId="39" xfId="0" applyNumberFormat="1" applyFont="1" applyFill="1" applyBorder="1" applyAlignment="1" applyProtection="1">
      <alignment/>
      <protection/>
    </xf>
    <xf numFmtId="3" fontId="84" fillId="0" borderId="36" xfId="0" applyNumberFormat="1" applyFont="1" applyFill="1" applyBorder="1" applyAlignment="1" applyProtection="1">
      <alignment/>
      <protection/>
    </xf>
    <xf numFmtId="3" fontId="84" fillId="0" borderId="40" xfId="0" applyNumberFormat="1" applyFont="1" applyFill="1" applyBorder="1" applyAlignment="1" applyProtection="1">
      <alignment/>
      <protection/>
    </xf>
    <xf numFmtId="3" fontId="84" fillId="0" borderId="38" xfId="0" applyNumberFormat="1" applyFont="1" applyFill="1" applyBorder="1" applyAlignment="1" applyProtection="1">
      <alignment/>
      <protection/>
    </xf>
    <xf numFmtId="3" fontId="84" fillId="0" borderId="37" xfId="0" applyNumberFormat="1" applyFont="1" applyFill="1" applyBorder="1" applyAlignment="1" applyProtection="1">
      <alignment/>
      <protection/>
    </xf>
    <xf numFmtId="0" fontId="84" fillId="0" borderId="58" xfId="0" applyNumberFormat="1" applyFont="1" applyFill="1" applyBorder="1" applyAlignment="1" applyProtection="1">
      <alignment horizontal="center"/>
      <protection/>
    </xf>
    <xf numFmtId="0" fontId="84" fillId="0" borderId="41" xfId="0" applyNumberFormat="1" applyFont="1" applyFill="1" applyBorder="1" applyAlignment="1" applyProtection="1">
      <alignment wrapText="1"/>
      <protection/>
    </xf>
    <xf numFmtId="3" fontId="84" fillId="0" borderId="57" xfId="0" applyNumberFormat="1" applyFont="1" applyFill="1" applyBorder="1" applyAlignment="1" applyProtection="1">
      <alignment/>
      <protection/>
    </xf>
    <xf numFmtId="3" fontId="84" fillId="0" borderId="58" xfId="0" applyNumberFormat="1" applyFont="1" applyFill="1" applyBorder="1" applyAlignment="1" applyProtection="1">
      <alignment/>
      <protection/>
    </xf>
    <xf numFmtId="3" fontId="84" fillId="0" borderId="59" xfId="0" applyNumberFormat="1" applyFont="1" applyFill="1" applyBorder="1" applyAlignment="1" applyProtection="1">
      <alignment/>
      <protection/>
    </xf>
    <xf numFmtId="3" fontId="84" fillId="0" borderId="60" xfId="0" applyNumberFormat="1" applyFont="1" applyFill="1" applyBorder="1" applyAlignment="1" applyProtection="1">
      <alignment/>
      <protection/>
    </xf>
    <xf numFmtId="3" fontId="84" fillId="0" borderId="41" xfId="0" applyNumberFormat="1" applyFont="1" applyFill="1" applyBorder="1" applyAlignment="1" applyProtection="1">
      <alignment/>
      <protection/>
    </xf>
    <xf numFmtId="0" fontId="85" fillId="0" borderId="57" xfId="0" applyNumberFormat="1" applyFont="1" applyFill="1" applyBorder="1" applyAlignment="1" applyProtection="1">
      <alignment/>
      <protection/>
    </xf>
    <xf numFmtId="3" fontId="85" fillId="0" borderId="57" xfId="0" applyNumberFormat="1" applyFont="1" applyFill="1" applyBorder="1" applyAlignment="1" applyProtection="1">
      <alignment/>
      <protection/>
    </xf>
    <xf numFmtId="3" fontId="85" fillId="0" borderId="58" xfId="0" applyNumberFormat="1" applyFont="1" applyFill="1" applyBorder="1" applyAlignment="1" applyProtection="1">
      <alignment/>
      <protection/>
    </xf>
    <xf numFmtId="3" fontId="85" fillId="0" borderId="59" xfId="0" applyNumberFormat="1" applyFont="1" applyFill="1" applyBorder="1" applyAlignment="1" applyProtection="1">
      <alignment/>
      <protection/>
    </xf>
    <xf numFmtId="0" fontId="84" fillId="0" borderId="57" xfId="0" applyNumberFormat="1" applyFont="1" applyFill="1" applyBorder="1" applyAlignment="1" applyProtection="1">
      <alignment/>
      <protection/>
    </xf>
    <xf numFmtId="0" fontId="84" fillId="0" borderId="58" xfId="0" applyNumberFormat="1" applyFont="1" applyFill="1" applyBorder="1" applyAlignment="1" applyProtection="1">
      <alignment/>
      <protection/>
    </xf>
    <xf numFmtId="0" fontId="84" fillId="0" borderId="59" xfId="0" applyNumberFormat="1" applyFont="1" applyFill="1" applyBorder="1" applyAlignment="1" applyProtection="1">
      <alignment/>
      <protection/>
    </xf>
    <xf numFmtId="3" fontId="86" fillId="0" borderId="39" xfId="0" applyNumberFormat="1" applyFont="1" applyFill="1" applyBorder="1" applyAlignment="1" applyProtection="1">
      <alignment/>
      <protection/>
    </xf>
    <xf numFmtId="3" fontId="86" fillId="0" borderId="36" xfId="0" applyNumberFormat="1" applyFont="1" applyFill="1" applyBorder="1" applyAlignment="1" applyProtection="1">
      <alignment/>
      <protection/>
    </xf>
    <xf numFmtId="3" fontId="86" fillId="0" borderId="40" xfId="0" applyNumberFormat="1" applyFont="1" applyFill="1" applyBorder="1" applyAlignment="1" applyProtection="1">
      <alignment/>
      <protection/>
    </xf>
    <xf numFmtId="0" fontId="87" fillId="0" borderId="36" xfId="0" applyNumberFormat="1" applyFont="1" applyFill="1" applyBorder="1" applyAlignment="1" applyProtection="1">
      <alignment horizontal="center"/>
      <protection/>
    </xf>
    <xf numFmtId="0" fontId="87" fillId="0" borderId="37" xfId="0" applyNumberFormat="1" applyFont="1" applyFill="1" applyBorder="1" applyAlignment="1" applyProtection="1">
      <alignment wrapText="1"/>
      <protection/>
    </xf>
    <xf numFmtId="3" fontId="87" fillId="0" borderId="39" xfId="0" applyNumberFormat="1" applyFont="1" applyFill="1" applyBorder="1" applyAlignment="1" applyProtection="1">
      <alignment/>
      <protection/>
    </xf>
    <xf numFmtId="3" fontId="87" fillId="0" borderId="36" xfId="0" applyNumberFormat="1" applyFont="1" applyFill="1" applyBorder="1" applyAlignment="1" applyProtection="1">
      <alignment/>
      <protection/>
    </xf>
    <xf numFmtId="3" fontId="87" fillId="0" borderId="40" xfId="0" applyNumberFormat="1" applyFont="1" applyFill="1" applyBorder="1" applyAlignment="1" applyProtection="1">
      <alignment/>
      <protection/>
    </xf>
    <xf numFmtId="3" fontId="87" fillId="0" borderId="38" xfId="0" applyNumberFormat="1" applyFont="1" applyFill="1" applyBorder="1" applyAlignment="1" applyProtection="1">
      <alignment/>
      <protection/>
    </xf>
    <xf numFmtId="3" fontId="87" fillId="0" borderId="37" xfId="0" applyNumberFormat="1" applyFont="1" applyFill="1" applyBorder="1" applyAlignment="1" applyProtection="1">
      <alignment/>
      <protection/>
    </xf>
    <xf numFmtId="0" fontId="87" fillId="0" borderId="58" xfId="0" applyNumberFormat="1" applyFont="1" applyFill="1" applyBorder="1" applyAlignment="1" applyProtection="1">
      <alignment horizontal="center"/>
      <protection/>
    </xf>
    <xf numFmtId="0" fontId="87" fillId="0" borderId="41" xfId="0" applyNumberFormat="1" applyFont="1" applyFill="1" applyBorder="1" applyAlignment="1" applyProtection="1">
      <alignment wrapText="1"/>
      <protection/>
    </xf>
    <xf numFmtId="3" fontId="87" fillId="0" borderId="57" xfId="0" applyNumberFormat="1" applyFont="1" applyFill="1" applyBorder="1" applyAlignment="1" applyProtection="1">
      <alignment/>
      <protection/>
    </xf>
    <xf numFmtId="3" fontId="87" fillId="0" borderId="58" xfId="0" applyNumberFormat="1" applyFont="1" applyFill="1" applyBorder="1" applyAlignment="1" applyProtection="1">
      <alignment/>
      <protection/>
    </xf>
    <xf numFmtId="3" fontId="87" fillId="0" borderId="59" xfId="0" applyNumberFormat="1" applyFont="1" applyFill="1" applyBorder="1" applyAlignment="1" applyProtection="1">
      <alignment/>
      <protection/>
    </xf>
    <xf numFmtId="3" fontId="87" fillId="0" borderId="60" xfId="0" applyNumberFormat="1" applyFont="1" applyFill="1" applyBorder="1" applyAlignment="1" applyProtection="1">
      <alignment/>
      <protection/>
    </xf>
    <xf numFmtId="3" fontId="87" fillId="0" borderId="41" xfId="0" applyNumberFormat="1" applyFont="1" applyFill="1" applyBorder="1" applyAlignment="1" applyProtection="1">
      <alignment/>
      <protection/>
    </xf>
    <xf numFmtId="0" fontId="88" fillId="0" borderId="57" xfId="0" applyNumberFormat="1" applyFont="1" applyFill="1" applyBorder="1" applyAlignment="1" applyProtection="1">
      <alignment/>
      <protection/>
    </xf>
    <xf numFmtId="0" fontId="88" fillId="0" borderId="58" xfId="0" applyNumberFormat="1" applyFont="1" applyFill="1" applyBorder="1" applyAlignment="1" applyProtection="1">
      <alignment/>
      <protection/>
    </xf>
    <xf numFmtId="0" fontId="88" fillId="0" borderId="59" xfId="0" applyNumberFormat="1" applyFont="1" applyFill="1" applyBorder="1" applyAlignment="1" applyProtection="1">
      <alignment/>
      <protection/>
    </xf>
    <xf numFmtId="3" fontId="88" fillId="0" borderId="57" xfId="0" applyNumberFormat="1" applyFont="1" applyFill="1" applyBorder="1" applyAlignment="1" applyProtection="1">
      <alignment/>
      <protection/>
    </xf>
    <xf numFmtId="3" fontId="88" fillId="0" borderId="58" xfId="0" applyNumberFormat="1" applyFont="1" applyFill="1" applyBorder="1" applyAlignment="1" applyProtection="1">
      <alignment/>
      <protection/>
    </xf>
    <xf numFmtId="3" fontId="88" fillId="0" borderId="59" xfId="0" applyNumberFormat="1" applyFont="1" applyFill="1" applyBorder="1" applyAlignment="1" applyProtection="1">
      <alignment/>
      <protection/>
    </xf>
    <xf numFmtId="0" fontId="87" fillId="0" borderId="57" xfId="0" applyNumberFormat="1" applyFont="1" applyFill="1" applyBorder="1" applyAlignment="1" applyProtection="1">
      <alignment/>
      <protection/>
    </xf>
    <xf numFmtId="0" fontId="87" fillId="0" borderId="58" xfId="0" applyNumberFormat="1" applyFont="1" applyFill="1" applyBorder="1" applyAlignment="1" applyProtection="1">
      <alignment/>
      <protection/>
    </xf>
    <xf numFmtId="0" fontId="87" fillId="0" borderId="59" xfId="0" applyNumberFormat="1" applyFont="1" applyFill="1" applyBorder="1" applyAlignment="1" applyProtection="1">
      <alignment/>
      <protection/>
    </xf>
    <xf numFmtId="3" fontId="85" fillId="0" borderId="40" xfId="0" applyNumberFormat="1" applyFont="1" applyFill="1" applyBorder="1" applyAlignment="1" applyProtection="1">
      <alignment/>
      <protection/>
    </xf>
    <xf numFmtId="3" fontId="85" fillId="0" borderId="39" xfId="0" applyNumberFormat="1" applyFont="1" applyFill="1" applyBorder="1" applyAlignment="1" applyProtection="1">
      <alignment/>
      <protection/>
    </xf>
    <xf numFmtId="3" fontId="85" fillId="0" borderId="36" xfId="0" applyNumberFormat="1" applyFont="1" applyFill="1" applyBorder="1" applyAlignment="1" applyProtection="1">
      <alignment/>
      <protection/>
    </xf>
    <xf numFmtId="3" fontId="84" fillId="50" borderId="37" xfId="0" applyNumberFormat="1" applyFont="1" applyFill="1" applyBorder="1" applyAlignment="1" applyProtection="1">
      <alignment/>
      <protection/>
    </xf>
    <xf numFmtId="3" fontId="84" fillId="50" borderId="40" xfId="0" applyNumberFormat="1" applyFont="1" applyFill="1" applyBorder="1" applyAlignment="1" applyProtection="1">
      <alignment/>
      <protection/>
    </xf>
    <xf numFmtId="3" fontId="84" fillId="50" borderId="39" xfId="0" applyNumberFormat="1" applyFont="1" applyFill="1" applyBorder="1" applyAlignment="1" applyProtection="1">
      <alignment/>
      <protection/>
    </xf>
    <xf numFmtId="3" fontId="84" fillId="50" borderId="36" xfId="0" applyNumberFormat="1" applyFont="1" applyFill="1" applyBorder="1" applyAlignment="1" applyProtection="1">
      <alignment/>
      <protection/>
    </xf>
    <xf numFmtId="3" fontId="27" fillId="0" borderId="66" xfId="0" applyNumberFormat="1" applyFont="1" applyFill="1" applyBorder="1" applyAlignment="1" applyProtection="1">
      <alignment/>
      <protection/>
    </xf>
    <xf numFmtId="3" fontId="22" fillId="0" borderId="66" xfId="0" applyNumberFormat="1" applyFont="1" applyFill="1" applyBorder="1" applyAlignment="1" applyProtection="1">
      <alignment/>
      <protection/>
    </xf>
    <xf numFmtId="3" fontId="47" fillId="0" borderId="43" xfId="0" applyNumberFormat="1" applyFont="1" applyFill="1" applyBorder="1" applyAlignment="1" applyProtection="1">
      <alignment wrapText="1"/>
      <protection/>
    </xf>
    <xf numFmtId="3" fontId="47" fillId="0" borderId="24" xfId="0" applyNumberFormat="1" applyFont="1" applyFill="1" applyBorder="1" applyAlignment="1" applyProtection="1">
      <alignment wrapText="1"/>
      <protection/>
    </xf>
    <xf numFmtId="3" fontId="47" fillId="0" borderId="26" xfId="0" applyNumberFormat="1" applyFont="1" applyFill="1" applyBorder="1" applyAlignment="1" applyProtection="1">
      <alignment wrapText="1"/>
      <protection/>
    </xf>
    <xf numFmtId="3" fontId="47" fillId="0" borderId="67" xfId="0" applyNumberFormat="1" applyFont="1" applyFill="1" applyBorder="1" applyAlignment="1" applyProtection="1">
      <alignment wrapText="1"/>
      <protection/>
    </xf>
    <xf numFmtId="3" fontId="47" fillId="0" borderId="68" xfId="0" applyNumberFormat="1" applyFont="1" applyFill="1" applyBorder="1" applyAlignment="1" applyProtection="1">
      <alignment wrapText="1"/>
      <protection/>
    </xf>
    <xf numFmtId="3" fontId="47" fillId="0" borderId="46" xfId="0" applyNumberFormat="1" applyFont="1" applyFill="1" applyBorder="1" applyAlignment="1" applyProtection="1">
      <alignment wrapText="1"/>
      <protection/>
    </xf>
    <xf numFmtId="3" fontId="47" fillId="0" borderId="42" xfId="0" applyNumberFormat="1" applyFont="1" applyFill="1" applyBorder="1" applyAlignment="1" applyProtection="1">
      <alignment/>
      <protection/>
    </xf>
    <xf numFmtId="3" fontId="47" fillId="0" borderId="46" xfId="0" applyNumberFormat="1" applyFont="1" applyFill="1" applyBorder="1" applyAlignment="1" applyProtection="1">
      <alignment/>
      <protection/>
    </xf>
    <xf numFmtId="3" fontId="47" fillId="0" borderId="19" xfId="0" applyNumberFormat="1" applyFont="1" applyFill="1" applyBorder="1" applyAlignment="1" applyProtection="1">
      <alignment wrapText="1"/>
      <protection/>
    </xf>
    <xf numFmtId="3" fontId="89" fillId="0" borderId="39" xfId="0" applyNumberFormat="1" applyFont="1" applyFill="1" applyBorder="1" applyAlignment="1" applyProtection="1">
      <alignment/>
      <protection/>
    </xf>
    <xf numFmtId="3" fontId="45" fillId="0" borderId="66" xfId="0" applyNumberFormat="1" applyFont="1" applyFill="1" applyBorder="1" applyAlignment="1" applyProtection="1">
      <alignment/>
      <protection/>
    </xf>
    <xf numFmtId="3" fontId="89" fillId="0" borderId="36" xfId="0" applyNumberFormat="1" applyFont="1" applyFill="1" applyBorder="1" applyAlignment="1" applyProtection="1">
      <alignment/>
      <protection/>
    </xf>
    <xf numFmtId="3" fontId="89" fillId="0" borderId="66" xfId="0" applyNumberFormat="1" applyFont="1" applyFill="1" applyBorder="1" applyAlignment="1" applyProtection="1">
      <alignment/>
      <protection/>
    </xf>
    <xf numFmtId="3" fontId="46" fillId="0" borderId="39" xfId="0" applyNumberFormat="1" applyFont="1" applyFill="1" applyBorder="1" applyAlignment="1" applyProtection="1">
      <alignment/>
      <protection/>
    </xf>
    <xf numFmtId="3" fontId="46" fillId="0" borderId="36" xfId="0" applyNumberFormat="1" applyFont="1" applyFill="1" applyBorder="1" applyAlignment="1" applyProtection="1">
      <alignment/>
      <protection/>
    </xf>
    <xf numFmtId="3" fontId="46" fillId="0" borderId="66" xfId="0" applyNumberFormat="1" applyFont="1" applyFill="1" applyBorder="1" applyAlignment="1" applyProtection="1">
      <alignment/>
      <protection/>
    </xf>
    <xf numFmtId="3" fontId="90" fillId="0" borderId="39" xfId="0" applyNumberFormat="1" applyFont="1" applyFill="1" applyBorder="1" applyAlignment="1" applyProtection="1">
      <alignment/>
      <protection/>
    </xf>
    <xf numFmtId="3" fontId="90" fillId="0" borderId="36" xfId="0" applyNumberFormat="1" applyFont="1" applyFill="1" applyBorder="1" applyAlignment="1" applyProtection="1">
      <alignment/>
      <protection/>
    </xf>
    <xf numFmtId="3" fontId="90" fillId="0" borderId="66" xfId="0" applyNumberFormat="1" applyFont="1" applyFill="1" applyBorder="1" applyAlignment="1" applyProtection="1">
      <alignment/>
      <protection/>
    </xf>
    <xf numFmtId="3" fontId="48" fillId="0" borderId="39" xfId="0" applyNumberFormat="1" applyFont="1" applyFill="1" applyBorder="1" applyAlignment="1" applyProtection="1">
      <alignment/>
      <protection/>
    </xf>
    <xf numFmtId="3" fontId="48" fillId="0" borderId="36" xfId="0" applyNumberFormat="1" applyFont="1" applyFill="1" applyBorder="1" applyAlignment="1" applyProtection="1">
      <alignment/>
      <protection/>
    </xf>
    <xf numFmtId="3" fontId="48" fillId="0" borderId="66" xfId="0" applyNumberFormat="1" applyFont="1" applyFill="1" applyBorder="1" applyAlignment="1" applyProtection="1">
      <alignment/>
      <protection/>
    </xf>
    <xf numFmtId="0" fontId="46" fillId="0" borderId="39" xfId="0" applyNumberFormat="1" applyFont="1" applyFill="1" applyBorder="1" applyAlignment="1" applyProtection="1">
      <alignment/>
      <protection/>
    </xf>
    <xf numFmtId="0" fontId="46" fillId="0" borderId="36" xfId="0" applyNumberFormat="1" applyFont="1" applyFill="1" applyBorder="1" applyAlignment="1" applyProtection="1">
      <alignment/>
      <protection/>
    </xf>
    <xf numFmtId="0" fontId="46" fillId="0" borderId="66" xfId="0" applyNumberFormat="1" applyFont="1" applyFill="1" applyBorder="1" applyAlignment="1" applyProtection="1">
      <alignment/>
      <protection/>
    </xf>
    <xf numFmtId="3" fontId="89" fillId="0" borderId="57" xfId="0" applyNumberFormat="1" applyFont="1" applyFill="1" applyBorder="1" applyAlignment="1" applyProtection="1">
      <alignment/>
      <protection/>
    </xf>
    <xf numFmtId="3" fontId="89" fillId="0" borderId="58" xfId="0" applyNumberFormat="1" applyFont="1" applyFill="1" applyBorder="1" applyAlignment="1" applyProtection="1">
      <alignment/>
      <protection/>
    </xf>
    <xf numFmtId="3" fontId="89" fillId="0" borderId="69" xfId="0" applyNumberFormat="1" applyFont="1" applyFill="1" applyBorder="1" applyAlignment="1" applyProtection="1">
      <alignment/>
      <protection/>
    </xf>
    <xf numFmtId="0" fontId="46" fillId="0" borderId="57" xfId="0" applyNumberFormat="1" applyFont="1" applyFill="1" applyBorder="1" applyAlignment="1" applyProtection="1">
      <alignment/>
      <protection/>
    </xf>
    <xf numFmtId="0" fontId="46" fillId="0" borderId="58" xfId="0" applyNumberFormat="1" applyFont="1" applyFill="1" applyBorder="1" applyAlignment="1" applyProtection="1">
      <alignment/>
      <protection/>
    </xf>
    <xf numFmtId="0" fontId="46" fillId="0" borderId="69" xfId="0" applyNumberFormat="1" applyFont="1" applyFill="1" applyBorder="1" applyAlignment="1" applyProtection="1">
      <alignment/>
      <protection/>
    </xf>
    <xf numFmtId="3" fontId="48" fillId="28" borderId="57" xfId="0" applyNumberFormat="1" applyFont="1" applyFill="1" applyBorder="1" applyAlignment="1" applyProtection="1">
      <alignment/>
      <protection/>
    </xf>
    <xf numFmtId="3" fontId="48" fillId="28" borderId="58" xfId="0" applyNumberFormat="1" applyFont="1" applyFill="1" applyBorder="1" applyAlignment="1" applyProtection="1">
      <alignment/>
      <protection/>
    </xf>
    <xf numFmtId="3" fontId="48" fillId="28" borderId="69" xfId="0" applyNumberFormat="1" applyFont="1" applyFill="1" applyBorder="1" applyAlignment="1" applyProtection="1">
      <alignment/>
      <protection/>
    </xf>
    <xf numFmtId="3" fontId="46" fillId="0" borderId="57" xfId="0" applyNumberFormat="1" applyFont="1" applyFill="1" applyBorder="1" applyAlignment="1" applyProtection="1">
      <alignment/>
      <protection/>
    </xf>
    <xf numFmtId="3" fontId="46" fillId="0" borderId="58" xfId="0" applyNumberFormat="1" applyFont="1" applyFill="1" applyBorder="1" applyAlignment="1" applyProtection="1">
      <alignment/>
      <protection/>
    </xf>
    <xf numFmtId="3" fontId="46" fillId="0" borderId="69" xfId="0" applyNumberFormat="1" applyFont="1" applyFill="1" applyBorder="1" applyAlignment="1" applyProtection="1">
      <alignment/>
      <protection/>
    </xf>
    <xf numFmtId="0" fontId="48" fillId="0" borderId="57" xfId="0" applyNumberFormat="1" applyFont="1" applyFill="1" applyBorder="1" applyAlignment="1" applyProtection="1">
      <alignment/>
      <protection/>
    </xf>
    <xf numFmtId="0" fontId="48" fillId="0" borderId="58" xfId="0" applyNumberFormat="1" applyFont="1" applyFill="1" applyBorder="1" applyAlignment="1" applyProtection="1">
      <alignment/>
      <protection/>
    </xf>
    <xf numFmtId="0" fontId="48" fillId="0" borderId="70" xfId="0" applyNumberFormat="1" applyFont="1" applyFill="1" applyBorder="1" applyAlignment="1" applyProtection="1">
      <alignment/>
      <protection/>
    </xf>
    <xf numFmtId="3" fontId="48" fillId="28" borderId="48" xfId="0" applyNumberFormat="1" applyFont="1" applyFill="1" applyBorder="1" applyAlignment="1" applyProtection="1">
      <alignment/>
      <protection/>
    </xf>
    <xf numFmtId="3" fontId="48" fillId="28" borderId="49" xfId="0" applyNumberFormat="1" applyFont="1" applyFill="1" applyBorder="1" applyAlignment="1" applyProtection="1">
      <alignment/>
      <protection/>
    </xf>
    <xf numFmtId="3" fontId="48" fillId="28" borderId="33" xfId="0" applyNumberFormat="1" applyFont="1" applyFill="1" applyBorder="1" applyAlignment="1" applyProtection="1">
      <alignment/>
      <protection/>
    </xf>
    <xf numFmtId="3" fontId="48" fillId="0" borderId="57" xfId="0" applyNumberFormat="1" applyFont="1" applyFill="1" applyBorder="1" applyAlignment="1" applyProtection="1">
      <alignment/>
      <protection/>
    </xf>
    <xf numFmtId="3" fontId="48" fillId="0" borderId="58" xfId="0" applyNumberFormat="1" applyFont="1" applyFill="1" applyBorder="1" applyAlignment="1" applyProtection="1">
      <alignment/>
      <protection/>
    </xf>
    <xf numFmtId="3" fontId="48" fillId="0" borderId="69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3" fontId="90" fillId="0" borderId="57" xfId="0" applyNumberFormat="1" applyFont="1" applyFill="1" applyBorder="1" applyAlignment="1" applyProtection="1">
      <alignment/>
      <protection/>
    </xf>
    <xf numFmtId="3" fontId="90" fillId="0" borderId="58" xfId="0" applyNumberFormat="1" applyFont="1" applyFill="1" applyBorder="1" applyAlignment="1" applyProtection="1">
      <alignment/>
      <protection/>
    </xf>
    <xf numFmtId="3" fontId="90" fillId="0" borderId="69" xfId="0" applyNumberFormat="1" applyFont="1" applyFill="1" applyBorder="1" applyAlignment="1" applyProtection="1">
      <alignment/>
      <protection/>
    </xf>
    <xf numFmtId="0" fontId="90" fillId="0" borderId="57" xfId="0" applyNumberFormat="1" applyFont="1" applyFill="1" applyBorder="1" applyAlignment="1" applyProtection="1">
      <alignment/>
      <protection/>
    </xf>
    <xf numFmtId="0" fontId="90" fillId="0" borderId="58" xfId="0" applyNumberFormat="1" applyFont="1" applyFill="1" applyBorder="1" applyAlignment="1" applyProtection="1">
      <alignment/>
      <protection/>
    </xf>
    <xf numFmtId="0" fontId="90" fillId="0" borderId="69" xfId="0" applyNumberFormat="1" applyFont="1" applyFill="1" applyBorder="1" applyAlignment="1" applyProtection="1">
      <alignment/>
      <protection/>
    </xf>
    <xf numFmtId="3" fontId="91" fillId="0" borderId="39" xfId="0" applyNumberFormat="1" applyFont="1" applyFill="1" applyBorder="1" applyAlignment="1" applyProtection="1">
      <alignment/>
      <protection/>
    </xf>
    <xf numFmtId="3" fontId="91" fillId="0" borderId="36" xfId="0" applyNumberFormat="1" applyFont="1" applyFill="1" applyBorder="1" applyAlignment="1" applyProtection="1">
      <alignment/>
      <protection/>
    </xf>
    <xf numFmtId="3" fontId="91" fillId="0" borderId="66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vertical="center"/>
      <protection/>
    </xf>
    <xf numFmtId="3" fontId="29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vertical="center"/>
    </xf>
    <xf numFmtId="0" fontId="27" fillId="28" borderId="36" xfId="0" applyNumberFormat="1" applyFont="1" applyFill="1" applyBorder="1" applyAlignment="1" applyProtection="1">
      <alignment horizontal="center"/>
      <protection/>
    </xf>
    <xf numFmtId="0" fontId="27" fillId="28" borderId="37" xfId="0" applyNumberFormat="1" applyFont="1" applyFill="1" applyBorder="1" applyAlignment="1" applyProtection="1">
      <alignment wrapText="1"/>
      <protection/>
    </xf>
    <xf numFmtId="3" fontId="22" fillId="28" borderId="39" xfId="0" applyNumberFormat="1" applyFont="1" applyFill="1" applyBorder="1" applyAlignment="1" applyProtection="1">
      <alignment/>
      <protection/>
    </xf>
    <xf numFmtId="3" fontId="22" fillId="28" borderId="36" xfId="0" applyNumberFormat="1" applyFont="1" applyFill="1" applyBorder="1" applyAlignment="1" applyProtection="1">
      <alignment/>
      <protection/>
    </xf>
    <xf numFmtId="3" fontId="22" fillId="28" borderId="40" xfId="0" applyNumberFormat="1" applyFont="1" applyFill="1" applyBorder="1" applyAlignment="1" applyProtection="1">
      <alignment/>
      <protection/>
    </xf>
    <xf numFmtId="3" fontId="22" fillId="28" borderId="38" xfId="0" applyNumberFormat="1" applyFont="1" applyFill="1" applyBorder="1" applyAlignment="1" applyProtection="1">
      <alignment/>
      <protection/>
    </xf>
    <xf numFmtId="3" fontId="22" fillId="28" borderId="37" xfId="0" applyNumberFormat="1" applyFont="1" applyFill="1" applyBorder="1" applyAlignment="1" applyProtection="1">
      <alignment/>
      <protection/>
    </xf>
    <xf numFmtId="3" fontId="48" fillId="28" borderId="39" xfId="0" applyNumberFormat="1" applyFont="1" applyFill="1" applyBorder="1" applyAlignment="1" applyProtection="1">
      <alignment/>
      <protection/>
    </xf>
    <xf numFmtId="3" fontId="48" fillId="28" borderId="36" xfId="0" applyNumberFormat="1" applyFont="1" applyFill="1" applyBorder="1" applyAlignment="1" applyProtection="1">
      <alignment/>
      <protection/>
    </xf>
    <xf numFmtId="3" fontId="48" fillId="28" borderId="66" xfId="0" applyNumberFormat="1" applyFont="1" applyFill="1" applyBorder="1" applyAlignment="1" applyProtection="1">
      <alignment/>
      <protection/>
    </xf>
    <xf numFmtId="3" fontId="83" fillId="28" borderId="39" xfId="0" applyNumberFormat="1" applyFont="1" applyFill="1" applyBorder="1" applyAlignment="1" applyProtection="1">
      <alignment/>
      <protection/>
    </xf>
    <xf numFmtId="3" fontId="83" fillId="28" borderId="36" xfId="0" applyNumberFormat="1" applyFont="1" applyFill="1" applyBorder="1" applyAlignment="1" applyProtection="1">
      <alignment/>
      <protection/>
    </xf>
    <xf numFmtId="3" fontId="83" fillId="28" borderId="40" xfId="0" applyNumberFormat="1" applyFont="1" applyFill="1" applyBorder="1" applyAlignment="1" applyProtection="1">
      <alignment/>
      <protection/>
    </xf>
    <xf numFmtId="3" fontId="48" fillId="50" borderId="39" xfId="0" applyNumberFormat="1" applyFont="1" applyFill="1" applyBorder="1" applyAlignment="1" applyProtection="1">
      <alignment/>
      <protection/>
    </xf>
    <xf numFmtId="3" fontId="48" fillId="50" borderId="36" xfId="0" applyNumberFormat="1" applyFont="1" applyFill="1" applyBorder="1" applyAlignment="1" applyProtection="1">
      <alignment/>
      <protection/>
    </xf>
    <xf numFmtId="3" fontId="48" fillId="50" borderId="66" xfId="0" applyNumberFormat="1" applyFont="1" applyFill="1" applyBorder="1" applyAlignment="1" applyProtection="1">
      <alignment/>
      <protection/>
    </xf>
    <xf numFmtId="0" fontId="25" fillId="50" borderId="36" xfId="0" applyNumberFormat="1" applyFont="1" applyFill="1" applyBorder="1" applyAlignment="1" applyProtection="1">
      <alignment horizontal="center"/>
      <protection/>
    </xf>
    <xf numFmtId="0" fontId="25" fillId="50" borderId="37" xfId="0" applyNumberFormat="1" applyFont="1" applyFill="1" applyBorder="1" applyAlignment="1" applyProtection="1">
      <alignment wrapText="1"/>
      <protection/>
    </xf>
    <xf numFmtId="3" fontId="21" fillId="50" borderId="39" xfId="0" applyNumberFormat="1" applyFont="1" applyFill="1" applyBorder="1" applyAlignment="1" applyProtection="1">
      <alignment/>
      <protection/>
    </xf>
    <xf numFmtId="3" fontId="21" fillId="50" borderId="36" xfId="0" applyNumberFormat="1" applyFont="1" applyFill="1" applyBorder="1" applyAlignment="1" applyProtection="1">
      <alignment/>
      <protection/>
    </xf>
    <xf numFmtId="3" fontId="21" fillId="50" borderId="40" xfId="0" applyNumberFormat="1" applyFont="1" applyFill="1" applyBorder="1" applyAlignment="1" applyProtection="1">
      <alignment/>
      <protection/>
    </xf>
    <xf numFmtId="3" fontId="21" fillId="50" borderId="38" xfId="0" applyNumberFormat="1" applyFont="1" applyFill="1" applyBorder="1" applyAlignment="1" applyProtection="1">
      <alignment/>
      <protection/>
    </xf>
    <xf numFmtId="3" fontId="21" fillId="50" borderId="37" xfId="0" applyNumberFormat="1" applyFont="1" applyFill="1" applyBorder="1" applyAlignment="1" applyProtection="1">
      <alignment/>
      <protection/>
    </xf>
    <xf numFmtId="3" fontId="82" fillId="50" borderId="39" xfId="0" applyNumberFormat="1" applyFont="1" applyFill="1" applyBorder="1" applyAlignment="1" applyProtection="1">
      <alignment/>
      <protection/>
    </xf>
    <xf numFmtId="3" fontId="82" fillId="50" borderId="36" xfId="0" applyNumberFormat="1" applyFont="1" applyFill="1" applyBorder="1" applyAlignment="1" applyProtection="1">
      <alignment/>
      <protection/>
    </xf>
    <xf numFmtId="3" fontId="82" fillId="50" borderId="40" xfId="0" applyNumberFormat="1" applyFont="1" applyFill="1" applyBorder="1" applyAlignment="1" applyProtection="1">
      <alignment/>
      <protection/>
    </xf>
    <xf numFmtId="3" fontId="46" fillId="50" borderId="39" xfId="0" applyNumberFormat="1" applyFont="1" applyFill="1" applyBorder="1" applyAlignment="1" applyProtection="1">
      <alignment/>
      <protection/>
    </xf>
    <xf numFmtId="3" fontId="46" fillId="50" borderId="36" xfId="0" applyNumberFormat="1" applyFont="1" applyFill="1" applyBorder="1" applyAlignment="1" applyProtection="1">
      <alignment/>
      <protection/>
    </xf>
    <xf numFmtId="3" fontId="46" fillId="50" borderId="66" xfId="0" applyNumberFormat="1" applyFont="1" applyFill="1" applyBorder="1" applyAlignment="1" applyProtection="1">
      <alignment/>
      <protection/>
    </xf>
    <xf numFmtId="0" fontId="84" fillId="50" borderId="36" xfId="0" applyNumberFormat="1" applyFont="1" applyFill="1" applyBorder="1" applyAlignment="1" applyProtection="1">
      <alignment horizontal="center"/>
      <protection/>
    </xf>
    <xf numFmtId="0" fontId="84" fillId="50" borderId="37" xfId="0" applyNumberFormat="1" applyFont="1" applyFill="1" applyBorder="1" applyAlignment="1" applyProtection="1">
      <alignment wrapText="1"/>
      <protection/>
    </xf>
    <xf numFmtId="3" fontId="84" fillId="50" borderId="38" xfId="0" applyNumberFormat="1" applyFont="1" applyFill="1" applyBorder="1" applyAlignment="1" applyProtection="1">
      <alignment/>
      <protection/>
    </xf>
    <xf numFmtId="3" fontId="90" fillId="50" borderId="39" xfId="0" applyNumberFormat="1" applyFont="1" applyFill="1" applyBorder="1" applyAlignment="1" applyProtection="1">
      <alignment/>
      <protection/>
    </xf>
    <xf numFmtId="3" fontId="90" fillId="50" borderId="36" xfId="0" applyNumberFormat="1" applyFont="1" applyFill="1" applyBorder="1" applyAlignment="1" applyProtection="1">
      <alignment/>
      <protection/>
    </xf>
    <xf numFmtId="3" fontId="90" fillId="50" borderId="66" xfId="0" applyNumberFormat="1" applyFont="1" applyFill="1" applyBorder="1" applyAlignment="1" applyProtection="1">
      <alignment/>
      <protection/>
    </xf>
    <xf numFmtId="0" fontId="87" fillId="50" borderId="36" xfId="0" applyNumberFormat="1" applyFont="1" applyFill="1" applyBorder="1" applyAlignment="1" applyProtection="1">
      <alignment horizontal="center"/>
      <protection/>
    </xf>
    <xf numFmtId="0" fontId="87" fillId="50" borderId="37" xfId="0" applyNumberFormat="1" applyFont="1" applyFill="1" applyBorder="1" applyAlignment="1" applyProtection="1">
      <alignment wrapText="1"/>
      <protection/>
    </xf>
    <xf numFmtId="3" fontId="87" fillId="50" borderId="39" xfId="0" applyNumberFormat="1" applyFont="1" applyFill="1" applyBorder="1" applyAlignment="1" applyProtection="1">
      <alignment/>
      <protection/>
    </xf>
    <xf numFmtId="3" fontId="87" fillId="50" borderId="36" xfId="0" applyNumberFormat="1" applyFont="1" applyFill="1" applyBorder="1" applyAlignment="1" applyProtection="1">
      <alignment/>
      <protection/>
    </xf>
    <xf numFmtId="3" fontId="87" fillId="50" borderId="40" xfId="0" applyNumberFormat="1" applyFont="1" applyFill="1" applyBorder="1" applyAlignment="1" applyProtection="1">
      <alignment/>
      <protection/>
    </xf>
    <xf numFmtId="3" fontId="87" fillId="50" borderId="38" xfId="0" applyNumberFormat="1" applyFont="1" applyFill="1" applyBorder="1" applyAlignment="1" applyProtection="1">
      <alignment/>
      <protection/>
    </xf>
    <xf numFmtId="3" fontId="87" fillId="50" borderId="37" xfId="0" applyNumberFormat="1" applyFont="1" applyFill="1" applyBorder="1" applyAlignment="1" applyProtection="1">
      <alignment/>
      <protection/>
    </xf>
    <xf numFmtId="3" fontId="89" fillId="50" borderId="39" xfId="0" applyNumberFormat="1" applyFont="1" applyFill="1" applyBorder="1" applyAlignment="1" applyProtection="1">
      <alignment/>
      <protection/>
    </xf>
    <xf numFmtId="3" fontId="89" fillId="50" borderId="36" xfId="0" applyNumberFormat="1" applyFont="1" applyFill="1" applyBorder="1" applyAlignment="1" applyProtection="1">
      <alignment/>
      <protection/>
    </xf>
    <xf numFmtId="3" fontId="89" fillId="50" borderId="66" xfId="0" applyNumberFormat="1" applyFont="1" applyFill="1" applyBorder="1" applyAlignment="1" applyProtection="1">
      <alignment/>
      <protection/>
    </xf>
    <xf numFmtId="0" fontId="21" fillId="0" borderId="23" xfId="0" applyFont="1" applyBorder="1" applyAlignment="1">
      <alignment vertical="center" wrapText="1"/>
    </xf>
    <xf numFmtId="0" fontId="27" fillId="0" borderId="19" xfId="0" applyNumberFormat="1" applyFont="1" applyFill="1" applyBorder="1" applyAlignment="1" applyProtection="1">
      <alignment vertical="center" wrapText="1"/>
      <protection/>
    </xf>
    <xf numFmtId="0" fontId="27" fillId="0" borderId="52" xfId="0" applyNumberFormat="1" applyFont="1" applyFill="1" applyBorder="1" applyAlignment="1" applyProtection="1">
      <alignment vertical="center" wrapText="1"/>
      <protection/>
    </xf>
    <xf numFmtId="3" fontId="21" fillId="0" borderId="0" xfId="0" applyNumberFormat="1" applyFont="1" applyBorder="1" applyAlignment="1">
      <alignment horizontal="right" wrapText="1"/>
    </xf>
    <xf numFmtId="3" fontId="21" fillId="0" borderId="23" xfId="0" applyNumberFormat="1" applyFont="1" applyBorder="1" applyAlignment="1">
      <alignment horizontal="center" vertical="center" wrapText="1"/>
    </xf>
    <xf numFmtId="1" fontId="46" fillId="0" borderId="55" xfId="0" applyNumberFormat="1" applyFont="1" applyFill="1" applyBorder="1" applyAlignment="1">
      <alignment horizontal="left" wrapText="1"/>
    </xf>
    <xf numFmtId="1" fontId="46" fillId="0" borderId="22" xfId="0" applyNumberFormat="1" applyFont="1" applyFill="1" applyBorder="1" applyAlignment="1">
      <alignment horizontal="left" wrapText="1"/>
    </xf>
    <xf numFmtId="1" fontId="46" fillId="0" borderId="22" xfId="0" applyNumberFormat="1" applyFont="1" applyBorder="1" applyAlignment="1">
      <alignment horizontal="left" wrapText="1"/>
    </xf>
    <xf numFmtId="1" fontId="46" fillId="0" borderId="22" xfId="0" applyNumberFormat="1" applyFont="1" applyBorder="1" applyAlignment="1">
      <alignment wrapText="1"/>
    </xf>
    <xf numFmtId="3" fontId="25" fillId="0" borderId="0" xfId="0" applyNumberFormat="1" applyFont="1" applyFill="1" applyBorder="1" applyAlignment="1" applyProtection="1">
      <alignment horizontal="right" vertical="center" wrapText="1"/>
      <protection/>
    </xf>
    <xf numFmtId="3" fontId="25" fillId="0" borderId="26" xfId="0" applyNumberFormat="1" applyFont="1" applyFill="1" applyBorder="1" applyAlignment="1" applyProtection="1">
      <alignment horizontal="right" vertical="center" wrapText="1"/>
      <protection/>
    </xf>
    <xf numFmtId="0" fontId="22" fillId="0" borderId="71" xfId="0" applyFont="1" applyBorder="1" applyAlignment="1">
      <alignment horizontal="center" vertical="center" wrapText="1"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3" fontId="21" fillId="0" borderId="71" xfId="0" applyNumberFormat="1" applyFont="1" applyBorder="1" applyAlignment="1">
      <alignment horizontal="center" vertical="center" wrapText="1"/>
    </xf>
    <xf numFmtId="3" fontId="25" fillId="0" borderId="25" xfId="0" applyNumberFormat="1" applyFont="1" applyFill="1" applyBorder="1" applyAlignment="1" applyProtection="1">
      <alignment horizontal="center" vertical="center" wrapText="1"/>
      <protection/>
    </xf>
    <xf numFmtId="3" fontId="25" fillId="0" borderId="26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right" vertical="center" wrapText="1"/>
    </xf>
    <xf numFmtId="0" fontId="21" fillId="0" borderId="0" xfId="0" applyNumberFormat="1" applyFont="1" applyFill="1" applyBorder="1" applyAlignment="1" applyProtection="1">
      <alignment wrapText="1"/>
      <protection/>
    </xf>
    <xf numFmtId="0" fontId="41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42" fillId="0" borderId="37" xfId="0" applyNumberFormat="1" applyFont="1" applyFill="1" applyBorder="1" applyAlignment="1" applyProtection="1" quotePrefix="1">
      <alignment horizontal="left" wrapText="1"/>
      <protection/>
    </xf>
    <xf numFmtId="0" fontId="43" fillId="0" borderId="34" xfId="0" applyNumberFormat="1" applyFont="1" applyFill="1" applyBorder="1" applyAlignment="1" applyProtection="1">
      <alignment wrapText="1"/>
      <protection/>
    </xf>
    <xf numFmtId="0" fontId="42" fillId="0" borderId="37" xfId="0" applyNumberFormat="1" applyFont="1" applyFill="1" applyBorder="1" applyAlignment="1" applyProtection="1">
      <alignment horizontal="left" wrapText="1"/>
      <protection/>
    </xf>
    <xf numFmtId="0" fontId="41" fillId="0" borderId="37" xfId="0" applyNumberFormat="1" applyFont="1" applyFill="1" applyBorder="1" applyAlignment="1" applyProtection="1">
      <alignment horizontal="left" wrapText="1"/>
      <protection/>
    </xf>
    <xf numFmtId="0" fontId="44" fillId="0" borderId="34" xfId="0" applyNumberFormat="1" applyFont="1" applyFill="1" applyBorder="1" applyAlignment="1" applyProtection="1">
      <alignment wrapText="1"/>
      <protection/>
    </xf>
    <xf numFmtId="0" fontId="44" fillId="0" borderId="34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43" fillId="0" borderId="3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42" fillId="0" borderId="37" xfId="0" applyFont="1" applyBorder="1" applyAlignment="1" quotePrefix="1">
      <alignment horizontal="left"/>
    </xf>
    <xf numFmtId="0" fontId="22" fillId="0" borderId="63" xfId="0" applyFont="1" applyBorder="1" applyAlignment="1">
      <alignment horizontal="center" vertical="center" wrapText="1"/>
    </xf>
    <xf numFmtId="0" fontId="0" fillId="0" borderId="32" xfId="0" applyNumberFormat="1" applyFill="1" applyBorder="1" applyAlignment="1" applyProtection="1">
      <alignment horizontal="center" vertical="center" wrapText="1"/>
      <protection/>
    </xf>
    <xf numFmtId="0" fontId="0" fillId="0" borderId="33" xfId="0" applyNumberFormat="1" applyFill="1" applyBorder="1" applyAlignment="1" applyProtection="1">
      <alignment horizontal="center" vertical="center" wrapText="1"/>
      <protection/>
    </xf>
    <xf numFmtId="0" fontId="22" fillId="0" borderId="51" xfId="0" applyFont="1" applyBorder="1" applyAlignment="1">
      <alignment horizontal="center" vertical="center" wrapText="1"/>
    </xf>
    <xf numFmtId="0" fontId="0" fillId="0" borderId="51" xfId="0" applyNumberFormat="1" applyFill="1" applyBorder="1" applyAlignment="1" applyProtection="1">
      <alignment horizontal="center" vertical="center" wrapText="1"/>
      <protection/>
    </xf>
    <xf numFmtId="0" fontId="0" fillId="0" borderId="52" xfId="0" applyNumberFormat="1" applyFill="1" applyBorder="1" applyAlignment="1" applyProtection="1">
      <alignment horizontal="center" vertical="center" wrapText="1"/>
      <protection/>
    </xf>
    <xf numFmtId="0" fontId="22" fillId="0" borderId="53" xfId="0" applyFont="1" applyBorder="1" applyAlignment="1">
      <alignment horizontal="center" vertical="center" wrapText="1"/>
    </xf>
    <xf numFmtId="3" fontId="22" fillId="0" borderId="63" xfId="0" applyNumberFormat="1" applyFont="1" applyBorder="1" applyAlignment="1">
      <alignment horizontal="center"/>
    </xf>
    <xf numFmtId="3" fontId="22" fillId="0" borderId="32" xfId="0" applyNumberFormat="1" applyFont="1" applyBorder="1" applyAlignment="1">
      <alignment horizontal="center"/>
    </xf>
    <xf numFmtId="3" fontId="22" fillId="0" borderId="33" xfId="0" applyNumberFormat="1" applyFont="1" applyBorder="1" applyAlignment="1">
      <alignment horizontal="center"/>
    </xf>
    <xf numFmtId="0" fontId="22" fillId="0" borderId="32" xfId="0" applyFont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37" fillId="0" borderId="63" xfId="0" applyFont="1" applyFill="1" applyBorder="1" applyAlignment="1">
      <alignment horizontal="center" vertical="center"/>
    </xf>
    <xf numFmtId="0" fontId="26" fillId="35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NumberFormat="1" applyFill="1" applyBorder="1" applyAlignment="1" applyProtection="1">
      <alignment wrapText="1"/>
      <protection/>
    </xf>
    <xf numFmtId="0" fontId="27" fillId="35" borderId="63" xfId="0" applyNumberFormat="1" applyFont="1" applyFill="1" applyBorder="1" applyAlignment="1" applyProtection="1">
      <alignment horizontal="center" vertical="center" wrapText="1"/>
      <protection/>
    </xf>
    <xf numFmtId="0" fontId="26" fillId="35" borderId="63" xfId="0" applyNumberFormat="1" applyFont="1" applyFill="1" applyBorder="1" applyAlignment="1" applyProtection="1">
      <alignment horizontal="center" vertical="center" wrapText="1"/>
      <protection/>
    </xf>
    <xf numFmtId="0" fontId="26" fillId="35" borderId="32" xfId="0" applyNumberFormat="1" applyFont="1" applyFill="1" applyBorder="1" applyAlignment="1" applyProtection="1">
      <alignment horizontal="center" vertical="center" wrapText="1"/>
      <protection/>
    </xf>
    <xf numFmtId="0" fontId="45" fillId="50" borderId="63" xfId="61" applyNumberFormat="1" applyFont="1" applyFill="1" applyBorder="1" applyAlignment="1" applyProtection="1">
      <alignment horizontal="center" vertical="center" wrapText="1"/>
      <protection/>
    </xf>
    <xf numFmtId="0" fontId="45" fillId="50" borderId="32" xfId="61" applyNumberFormat="1" applyFont="1" applyFill="1" applyBorder="1" applyAlignment="1" applyProtection="1">
      <alignment horizontal="center" vertical="center" wrapText="1"/>
      <protection/>
    </xf>
    <xf numFmtId="0" fontId="45" fillId="50" borderId="33" xfId="61" applyNumberFormat="1" applyFont="1" applyFill="1" applyBorder="1" applyAlignment="1" applyProtection="1">
      <alignment horizontal="center" vertical="center" wrapText="1"/>
      <protection/>
    </xf>
    <xf numFmtId="0" fontId="28" fillId="0" borderId="61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6" fillId="35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NumberFormat="1" applyFill="1" applyBorder="1" applyAlignment="1" applyProtection="1">
      <alignment horizont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28575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171450</xdr:rowOff>
    </xdr:from>
    <xdr:to>
      <xdr:col>0</xdr:col>
      <xdr:colOff>2638425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8572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352425</xdr:rowOff>
    </xdr:from>
    <xdr:to>
      <xdr:col>0</xdr:col>
      <xdr:colOff>9525</xdr:colOff>
      <xdr:row>41</xdr:row>
      <xdr:rowOff>19050</xdr:rowOff>
    </xdr:to>
    <xdr:sp>
      <xdr:nvSpPr>
        <xdr:cNvPr id="4" name="Line 2"/>
        <xdr:cNvSpPr>
          <a:spLocks/>
        </xdr:cNvSpPr>
      </xdr:nvSpPr>
      <xdr:spPr>
        <a:xfrm flipH="1" flipV="1">
          <a:off x="0" y="7353300"/>
          <a:ext cx="95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57150</xdr:rowOff>
    </xdr:from>
    <xdr:to>
      <xdr:col>0</xdr:col>
      <xdr:colOff>9525</xdr:colOff>
      <xdr:row>53</xdr:row>
      <xdr:rowOff>57150</xdr:rowOff>
    </xdr:to>
    <xdr:sp>
      <xdr:nvSpPr>
        <xdr:cNvPr id="5" name="Line 1"/>
        <xdr:cNvSpPr>
          <a:spLocks/>
        </xdr:cNvSpPr>
      </xdr:nvSpPr>
      <xdr:spPr>
        <a:xfrm>
          <a:off x="0" y="100298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9525</xdr:rowOff>
    </xdr:from>
    <xdr:to>
      <xdr:col>0</xdr:col>
      <xdr:colOff>9525</xdr:colOff>
      <xdr:row>53</xdr:row>
      <xdr:rowOff>28575</xdr:rowOff>
    </xdr:to>
    <xdr:sp>
      <xdr:nvSpPr>
        <xdr:cNvPr id="6" name="Line 2"/>
        <xdr:cNvSpPr>
          <a:spLocks/>
        </xdr:cNvSpPr>
      </xdr:nvSpPr>
      <xdr:spPr>
        <a:xfrm flipH="1">
          <a:off x="0" y="9982200"/>
          <a:ext cx="9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PageLayoutView="0" workbookViewId="0" topLeftCell="A1">
      <selection activeCell="M8" sqref="M8"/>
    </sheetView>
  </sheetViews>
  <sheetFormatPr defaultColWidth="11.421875" defaultRowHeight="12.75"/>
  <cols>
    <col min="1" max="2" width="4.28125" style="8" customWidth="1"/>
    <col min="3" max="3" width="5.57421875" style="8" customWidth="1"/>
    <col min="4" max="4" width="5.28125" style="67" customWidth="1"/>
    <col min="5" max="5" width="40.8515625" style="8" customWidth="1"/>
    <col min="6" max="6" width="15.140625" style="8" bestFit="1" customWidth="1"/>
    <col min="7" max="8" width="15.140625" style="8" customWidth="1"/>
    <col min="9" max="13" width="17.28125" style="8" customWidth="1"/>
    <col min="14" max="16" width="16.7109375" style="8" customWidth="1"/>
    <col min="17" max="16384" width="11.421875" style="8" customWidth="1"/>
  </cols>
  <sheetData>
    <row r="1" spans="1:16" ht="48" customHeight="1">
      <c r="A1" s="474" t="s">
        <v>209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93"/>
      <c r="P1" s="93"/>
    </row>
    <row r="2" spans="1:16" s="63" customFormat="1" ht="26.25" customHeight="1">
      <c r="A2" s="474" t="s">
        <v>33</v>
      </c>
      <c r="B2" s="474"/>
      <c r="C2" s="474"/>
      <c r="D2" s="474"/>
      <c r="E2" s="474"/>
      <c r="F2" s="474"/>
      <c r="G2" s="474"/>
      <c r="H2" s="474"/>
      <c r="I2" s="475"/>
      <c r="J2" s="475"/>
      <c r="K2" s="475"/>
      <c r="L2" s="475"/>
      <c r="M2" s="475"/>
      <c r="N2" s="475"/>
      <c r="O2" s="10"/>
      <c r="P2" s="10"/>
    </row>
    <row r="3" spans="1:14" ht="25.5" customHeight="1">
      <c r="A3" s="474"/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6"/>
    </row>
    <row r="4" spans="1:5" ht="9" customHeight="1">
      <c r="A4" s="64"/>
      <c r="B4" s="65"/>
      <c r="C4" s="65"/>
      <c r="D4" s="65"/>
      <c r="E4" s="65"/>
    </row>
    <row r="5" spans="1:17" ht="27.75" customHeight="1">
      <c r="A5" s="148"/>
      <c r="B5" s="149"/>
      <c r="C5" s="149"/>
      <c r="D5" s="150"/>
      <c r="E5" s="151"/>
      <c r="F5" s="152" t="s">
        <v>210</v>
      </c>
      <c r="G5" s="152" t="s">
        <v>143</v>
      </c>
      <c r="H5" s="152" t="s">
        <v>144</v>
      </c>
      <c r="I5" s="152" t="s">
        <v>211</v>
      </c>
      <c r="J5" s="152" t="s">
        <v>143</v>
      </c>
      <c r="K5" s="152" t="s">
        <v>144</v>
      </c>
      <c r="L5" s="153" t="s">
        <v>212</v>
      </c>
      <c r="M5" s="152" t="s">
        <v>143</v>
      </c>
      <c r="N5" s="152" t="s">
        <v>144</v>
      </c>
      <c r="O5" s="179"/>
      <c r="P5" s="179"/>
      <c r="Q5" s="178"/>
    </row>
    <row r="6" spans="1:17" ht="27.75" customHeight="1">
      <c r="A6" s="468" t="s">
        <v>34</v>
      </c>
      <c r="B6" s="467"/>
      <c r="C6" s="467"/>
      <c r="D6" s="467"/>
      <c r="E6" s="473"/>
      <c r="F6" s="173">
        <f>SUM(F7:F8)</f>
        <v>2665266</v>
      </c>
      <c r="G6" s="173">
        <f>SUM(G7)</f>
        <v>0</v>
      </c>
      <c r="H6" s="167">
        <f>SUM(H7)</f>
        <v>2665266</v>
      </c>
      <c r="I6" s="173">
        <f>SUM(I7:I8)</f>
        <v>2660403</v>
      </c>
      <c r="J6" s="173">
        <f>SUM(J7)</f>
        <v>0</v>
      </c>
      <c r="K6" s="167">
        <f>SUM(K7)</f>
        <v>2660403</v>
      </c>
      <c r="L6" s="173">
        <f>SUM(L7:L8)</f>
        <v>2660483</v>
      </c>
      <c r="M6" s="174">
        <f>SUM(M7)</f>
        <v>0</v>
      </c>
      <c r="N6" s="168">
        <f>SUM(N7)</f>
        <v>2660483</v>
      </c>
      <c r="O6" s="180"/>
      <c r="P6" s="180"/>
      <c r="Q6" s="72"/>
    </row>
    <row r="7" spans="1:16" ht="22.5" customHeight="1">
      <c r="A7" s="468" t="s">
        <v>0</v>
      </c>
      <c r="B7" s="467"/>
      <c r="C7" s="467"/>
      <c r="D7" s="467"/>
      <c r="E7" s="473"/>
      <c r="F7" s="175">
        <v>2665266</v>
      </c>
      <c r="G7" s="175">
        <v>0</v>
      </c>
      <c r="H7" s="175">
        <f>SUM(F7:G7)</f>
        <v>2665266</v>
      </c>
      <c r="I7" s="175">
        <v>2660403</v>
      </c>
      <c r="J7" s="175"/>
      <c r="K7" s="169">
        <f>SUM(I7:J7)</f>
        <v>2660403</v>
      </c>
      <c r="L7" s="175">
        <v>2660483</v>
      </c>
      <c r="M7" s="176">
        <v>0</v>
      </c>
      <c r="N7" s="170">
        <f>SUM(L7:M7)</f>
        <v>2660483</v>
      </c>
      <c r="O7" s="181"/>
      <c r="P7" s="181"/>
    </row>
    <row r="8" spans="1:16" ht="22.5" customHeight="1">
      <c r="A8" s="477" t="s">
        <v>1</v>
      </c>
      <c r="B8" s="473"/>
      <c r="C8" s="473"/>
      <c r="D8" s="473"/>
      <c r="E8" s="473"/>
      <c r="F8" s="175"/>
      <c r="G8" s="175"/>
      <c r="H8" s="169"/>
      <c r="I8" s="175"/>
      <c r="J8" s="175"/>
      <c r="K8" s="169"/>
      <c r="L8" s="175"/>
      <c r="M8" s="176"/>
      <c r="N8" s="170"/>
      <c r="O8" s="181"/>
      <c r="P8" s="181"/>
    </row>
    <row r="9" spans="1:16" ht="22.5" customHeight="1">
      <c r="A9" s="157" t="s">
        <v>35</v>
      </c>
      <c r="B9" s="154"/>
      <c r="C9" s="154"/>
      <c r="D9" s="154"/>
      <c r="E9" s="154"/>
      <c r="F9" s="175">
        <f>SUM(F10:F11)</f>
        <v>2665266</v>
      </c>
      <c r="G9" s="175">
        <f>SUM(G10:G11)</f>
        <v>0</v>
      </c>
      <c r="H9" s="169">
        <f>SUM(F9:G9)</f>
        <v>2665266</v>
      </c>
      <c r="I9" s="175">
        <f aca="true" t="shared" si="0" ref="I9:N9">SUM(I10:I11)</f>
        <v>2660403</v>
      </c>
      <c r="J9" s="175">
        <f t="shared" si="0"/>
        <v>0</v>
      </c>
      <c r="K9" s="169">
        <f t="shared" si="0"/>
        <v>2660403</v>
      </c>
      <c r="L9" s="175">
        <f t="shared" si="0"/>
        <v>2660483</v>
      </c>
      <c r="M9" s="176">
        <f t="shared" si="0"/>
        <v>0</v>
      </c>
      <c r="N9" s="170">
        <f t="shared" si="0"/>
        <v>2660483</v>
      </c>
      <c r="O9" s="181"/>
      <c r="P9" s="181"/>
    </row>
    <row r="10" spans="1:16" ht="22.5" customHeight="1">
      <c r="A10" s="466" t="s">
        <v>2</v>
      </c>
      <c r="B10" s="467"/>
      <c r="C10" s="467"/>
      <c r="D10" s="467"/>
      <c r="E10" s="467"/>
      <c r="F10" s="173">
        <v>2652363</v>
      </c>
      <c r="G10" s="173">
        <v>0</v>
      </c>
      <c r="H10" s="173">
        <f>SUM(F10:G10)</f>
        <v>2652363</v>
      </c>
      <c r="I10" s="173">
        <v>2652363</v>
      </c>
      <c r="J10" s="173"/>
      <c r="K10" s="167">
        <f>SUM(I10:J10)</f>
        <v>2652363</v>
      </c>
      <c r="L10" s="173">
        <v>2652363</v>
      </c>
      <c r="M10" s="177">
        <v>0</v>
      </c>
      <c r="N10" s="171">
        <f>SUM(L10:M10)</f>
        <v>2652363</v>
      </c>
      <c r="O10" s="182"/>
      <c r="P10" s="182"/>
    </row>
    <row r="11" spans="1:16" ht="22.5" customHeight="1">
      <c r="A11" s="477" t="s">
        <v>3</v>
      </c>
      <c r="B11" s="473"/>
      <c r="C11" s="473"/>
      <c r="D11" s="473"/>
      <c r="E11" s="473"/>
      <c r="F11" s="173">
        <v>12903</v>
      </c>
      <c r="G11" s="173">
        <v>0</v>
      </c>
      <c r="H11" s="173">
        <f>SUM(F11:G11)</f>
        <v>12903</v>
      </c>
      <c r="I11" s="173">
        <v>8040</v>
      </c>
      <c r="J11" s="173"/>
      <c r="K11" s="167">
        <f>SUM(I11:J11)</f>
        <v>8040</v>
      </c>
      <c r="L11" s="173">
        <v>8120</v>
      </c>
      <c r="M11" s="177">
        <v>0</v>
      </c>
      <c r="N11" s="171">
        <f>SUM(L11:M11)</f>
        <v>8120</v>
      </c>
      <c r="O11" s="182"/>
      <c r="P11" s="182"/>
    </row>
    <row r="12" spans="1:16" ht="22.5" customHeight="1">
      <c r="A12" s="466" t="s">
        <v>4</v>
      </c>
      <c r="B12" s="467"/>
      <c r="C12" s="467"/>
      <c r="D12" s="467"/>
      <c r="E12" s="467"/>
      <c r="F12" s="167"/>
      <c r="G12" s="167"/>
      <c r="H12" s="167"/>
      <c r="I12" s="173">
        <f>+I6-I9</f>
        <v>0</v>
      </c>
      <c r="J12" s="173">
        <v>0</v>
      </c>
      <c r="K12" s="167">
        <f>SUM(K6-K9)</f>
        <v>0</v>
      </c>
      <c r="L12" s="173">
        <f>+L6-L9</f>
        <v>0</v>
      </c>
      <c r="M12" s="177">
        <v>0</v>
      </c>
      <c r="N12" s="171">
        <v>0</v>
      </c>
      <c r="O12" s="182"/>
      <c r="P12" s="182"/>
    </row>
    <row r="13" spans="1:16" ht="25.5" customHeight="1">
      <c r="A13" s="463"/>
      <c r="B13" s="464"/>
      <c r="C13" s="464"/>
      <c r="D13" s="464"/>
      <c r="E13" s="464"/>
      <c r="F13" s="465"/>
      <c r="G13" s="465"/>
      <c r="H13" s="465"/>
      <c r="I13" s="465"/>
      <c r="J13" s="465"/>
      <c r="K13" s="465"/>
      <c r="L13" s="465"/>
      <c r="M13" s="465"/>
      <c r="N13" s="465"/>
      <c r="O13" s="160"/>
      <c r="P13" s="160"/>
    </row>
    <row r="14" spans="1:16" ht="27.75" customHeight="1">
      <c r="A14" s="148"/>
      <c r="B14" s="149"/>
      <c r="C14" s="149"/>
      <c r="D14" s="150"/>
      <c r="E14" s="151"/>
      <c r="F14" s="152" t="s">
        <v>210</v>
      </c>
      <c r="G14" s="152" t="s">
        <v>143</v>
      </c>
      <c r="H14" s="152" t="s">
        <v>144</v>
      </c>
      <c r="I14" s="152" t="s">
        <v>211</v>
      </c>
      <c r="J14" s="152" t="s">
        <v>143</v>
      </c>
      <c r="K14" s="152" t="s">
        <v>144</v>
      </c>
      <c r="L14" s="153" t="s">
        <v>212</v>
      </c>
      <c r="M14" s="152" t="s">
        <v>143</v>
      </c>
      <c r="N14" s="152" t="s">
        <v>144</v>
      </c>
      <c r="O14" s="179"/>
      <c r="P14" s="179"/>
    </row>
    <row r="15" spans="1:16" ht="22.5" customHeight="1">
      <c r="A15" s="469" t="s">
        <v>5</v>
      </c>
      <c r="B15" s="470"/>
      <c r="C15" s="470"/>
      <c r="D15" s="470"/>
      <c r="E15" s="471"/>
      <c r="F15" s="256"/>
      <c r="G15" s="219"/>
      <c r="H15" s="219"/>
      <c r="I15" s="219">
        <v>0</v>
      </c>
      <c r="J15" s="219" t="s">
        <v>154</v>
      </c>
      <c r="K15" s="219" t="s">
        <v>154</v>
      </c>
      <c r="L15" s="158">
        <v>0</v>
      </c>
      <c r="M15" s="159">
        <v>0</v>
      </c>
      <c r="N15" s="159">
        <v>0</v>
      </c>
      <c r="O15" s="183"/>
      <c r="P15" s="183"/>
    </row>
    <row r="16" spans="1:16" s="58" customFormat="1" ht="25.5" customHeight="1">
      <c r="A16" s="472"/>
      <c r="B16" s="464"/>
      <c r="C16" s="464"/>
      <c r="D16" s="464"/>
      <c r="E16" s="464"/>
      <c r="F16" s="465"/>
      <c r="G16" s="465"/>
      <c r="H16" s="465"/>
      <c r="I16" s="465"/>
      <c r="J16" s="465"/>
      <c r="K16" s="465"/>
      <c r="L16" s="465"/>
      <c r="M16" s="465"/>
      <c r="N16" s="465"/>
      <c r="O16" s="160"/>
      <c r="P16" s="160"/>
    </row>
    <row r="17" spans="1:16" s="58" customFormat="1" ht="27.75" customHeight="1">
      <c r="A17" s="148"/>
      <c r="B17" s="149"/>
      <c r="C17" s="149"/>
      <c r="D17" s="150"/>
      <c r="E17" s="151"/>
      <c r="F17" s="152" t="s">
        <v>210</v>
      </c>
      <c r="G17" s="152" t="s">
        <v>143</v>
      </c>
      <c r="H17" s="152" t="s">
        <v>144</v>
      </c>
      <c r="I17" s="152" t="s">
        <v>211</v>
      </c>
      <c r="J17" s="152" t="s">
        <v>143</v>
      </c>
      <c r="K17" s="152" t="s">
        <v>144</v>
      </c>
      <c r="L17" s="153" t="s">
        <v>212</v>
      </c>
      <c r="M17" s="152" t="s">
        <v>143</v>
      </c>
      <c r="N17" s="152" t="s">
        <v>144</v>
      </c>
      <c r="O17" s="179"/>
      <c r="P17" s="179"/>
    </row>
    <row r="18" spans="1:16" s="58" customFormat="1" ht="22.5" customHeight="1">
      <c r="A18" s="468" t="s">
        <v>6</v>
      </c>
      <c r="B18" s="467"/>
      <c r="C18" s="467"/>
      <c r="D18" s="467"/>
      <c r="E18" s="467"/>
      <c r="F18" s="155"/>
      <c r="G18" s="155"/>
      <c r="H18" s="155"/>
      <c r="I18" s="155"/>
      <c r="J18" s="155"/>
      <c r="K18" s="155"/>
      <c r="L18" s="155"/>
      <c r="M18" s="155"/>
      <c r="N18" s="155"/>
      <c r="O18" s="172"/>
      <c r="P18" s="172"/>
    </row>
    <row r="19" spans="1:16" s="58" customFormat="1" ht="22.5" customHeight="1">
      <c r="A19" s="468" t="s">
        <v>7</v>
      </c>
      <c r="B19" s="467"/>
      <c r="C19" s="467"/>
      <c r="D19" s="467"/>
      <c r="E19" s="467"/>
      <c r="F19" s="155"/>
      <c r="G19" s="155"/>
      <c r="H19" s="155"/>
      <c r="I19" s="155"/>
      <c r="J19" s="155"/>
      <c r="K19" s="155"/>
      <c r="L19" s="155"/>
      <c r="M19" s="155"/>
      <c r="N19" s="155"/>
      <c r="O19" s="172"/>
      <c r="P19" s="172"/>
    </row>
    <row r="20" spans="1:16" s="58" customFormat="1" ht="22.5" customHeight="1">
      <c r="A20" s="466" t="s">
        <v>8</v>
      </c>
      <c r="B20" s="467"/>
      <c r="C20" s="467"/>
      <c r="D20" s="467"/>
      <c r="E20" s="467"/>
      <c r="F20" s="155"/>
      <c r="G20" s="155"/>
      <c r="H20" s="155"/>
      <c r="I20" s="155"/>
      <c r="J20" s="155"/>
      <c r="K20" s="155"/>
      <c r="L20" s="155"/>
      <c r="M20" s="162"/>
      <c r="N20" s="162"/>
      <c r="O20" s="172"/>
      <c r="P20" s="172"/>
    </row>
    <row r="21" spans="1:16" s="58" customFormat="1" ht="15" customHeight="1">
      <c r="A21" s="163"/>
      <c r="B21" s="164"/>
      <c r="C21" s="161"/>
      <c r="D21" s="165"/>
      <c r="E21" s="164"/>
      <c r="F21" s="166"/>
      <c r="G21" s="166"/>
      <c r="H21" s="166"/>
      <c r="I21" s="166"/>
      <c r="J21" s="166"/>
      <c r="K21" s="166"/>
      <c r="L21" s="166"/>
      <c r="M21" s="166"/>
      <c r="N21" s="166"/>
      <c r="O21" s="184"/>
      <c r="P21" s="160"/>
    </row>
    <row r="22" spans="1:16" s="58" customFormat="1" ht="22.5" customHeight="1">
      <c r="A22" s="466" t="s">
        <v>9</v>
      </c>
      <c r="B22" s="467"/>
      <c r="C22" s="467"/>
      <c r="D22" s="467"/>
      <c r="E22" s="467"/>
      <c r="F22" s="155"/>
      <c r="G22" s="155"/>
      <c r="H22" s="155">
        <v>0</v>
      </c>
      <c r="I22" s="155">
        <f>SUM(I12,I15,I20)</f>
        <v>0</v>
      </c>
      <c r="J22" s="155"/>
      <c r="K22" s="155"/>
      <c r="L22" s="155">
        <f>SUM(L12,L15,L20)</f>
        <v>0</v>
      </c>
      <c r="M22" s="156">
        <v>0</v>
      </c>
      <c r="N22" s="156">
        <v>0</v>
      </c>
      <c r="O22" s="172"/>
      <c r="P22" s="172"/>
    </row>
    <row r="23" spans="1:15" s="58" customFormat="1" ht="18" customHeight="1">
      <c r="A23" s="66"/>
      <c r="B23" s="65"/>
      <c r="C23" s="65"/>
      <c r="D23" s="65"/>
      <c r="E23" s="65"/>
      <c r="O23" s="172"/>
    </row>
    <row r="24" ht="15">
      <c r="O24" s="172"/>
    </row>
    <row r="25" ht="18">
      <c r="O25" s="58"/>
    </row>
  </sheetData>
  <sheetProtection/>
  <mergeCells count="16">
    <mergeCell ref="A12:E12"/>
    <mergeCell ref="A7:E7"/>
    <mergeCell ref="A1:N1"/>
    <mergeCell ref="A2:N2"/>
    <mergeCell ref="A3:N3"/>
    <mergeCell ref="A8:E8"/>
    <mergeCell ref="A10:E10"/>
    <mergeCell ref="A11:E11"/>
    <mergeCell ref="A6:E6"/>
    <mergeCell ref="A13:N13"/>
    <mergeCell ref="A22:E22"/>
    <mergeCell ref="A18:E18"/>
    <mergeCell ref="A19:E19"/>
    <mergeCell ref="A20:E20"/>
    <mergeCell ref="A15:E15"/>
    <mergeCell ref="A16:N16"/>
  </mergeCells>
  <printOptions horizontalCentered="1"/>
  <pageMargins left="0.1968503937007874" right="0.1968503937007874" top="0.6299212598425197" bottom="0.4330708661417323" header="0.31496062992125984" footer="0.31496062992125984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0"/>
  <sheetViews>
    <sheetView zoomScalePageLayoutView="0" workbookViewId="0" topLeftCell="A38">
      <selection activeCell="P62" sqref="P62"/>
    </sheetView>
  </sheetViews>
  <sheetFormatPr defaultColWidth="11.421875" defaultRowHeight="12.75"/>
  <cols>
    <col min="1" max="1" width="40.8515625" style="28" customWidth="1"/>
    <col min="2" max="2" width="11.00390625" style="28" customWidth="1"/>
    <col min="3" max="3" width="9.57421875" style="28" customWidth="1"/>
    <col min="4" max="4" width="9.28125" style="28" customWidth="1"/>
    <col min="5" max="5" width="8.57421875" style="28" customWidth="1"/>
    <col min="6" max="6" width="9.7109375" style="28" customWidth="1"/>
    <col min="7" max="7" width="9.28125" style="28" customWidth="1"/>
    <col min="8" max="10" width="11.140625" style="59" customWidth="1"/>
    <col min="11" max="11" width="9.421875" style="8" customWidth="1"/>
    <col min="12" max="12" width="11.140625" style="8" customWidth="1"/>
    <col min="13" max="13" width="11.00390625" style="8" customWidth="1"/>
    <col min="14" max="14" width="8.421875" style="8" customWidth="1"/>
    <col min="15" max="15" width="8.7109375" style="8" customWidth="1"/>
    <col min="16" max="16" width="8.57421875" style="8" customWidth="1"/>
    <col min="17" max="17" width="7.8515625" style="8" customWidth="1"/>
    <col min="18" max="18" width="14.28125" style="8" customWidth="1"/>
    <col min="19" max="19" width="7.8515625" style="8" customWidth="1"/>
    <col min="20" max="16384" width="11.421875" style="8" customWidth="1"/>
  </cols>
  <sheetData>
    <row r="1" spans="1:16" ht="24" customHeight="1">
      <c r="A1" s="474" t="s">
        <v>138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</row>
    <row r="2" spans="1:16" s="1" customFormat="1" ht="13.5" thickBot="1">
      <c r="A2" s="13"/>
      <c r="P2" s="14" t="s">
        <v>10</v>
      </c>
    </row>
    <row r="3" spans="1:16" s="1" customFormat="1" ht="16.5" thickBot="1">
      <c r="A3" s="222" t="s">
        <v>11</v>
      </c>
      <c r="B3" s="489" t="s">
        <v>155</v>
      </c>
      <c r="C3" s="489"/>
      <c r="D3" s="489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1"/>
    </row>
    <row r="4" spans="1:16" s="1" customFormat="1" ht="13.5" thickBot="1">
      <c r="A4" s="227"/>
      <c r="B4" s="481" t="s">
        <v>12</v>
      </c>
      <c r="C4" s="482"/>
      <c r="D4" s="483"/>
      <c r="E4" s="481" t="s">
        <v>38</v>
      </c>
      <c r="F4" s="482"/>
      <c r="G4" s="483"/>
      <c r="H4" s="484" t="s">
        <v>13</v>
      </c>
      <c r="I4" s="482"/>
      <c r="J4" s="483"/>
      <c r="K4" s="484" t="s">
        <v>14</v>
      </c>
      <c r="L4" s="482"/>
      <c r="M4" s="483"/>
      <c r="N4" s="484" t="s">
        <v>15</v>
      </c>
      <c r="O4" s="482"/>
      <c r="P4" s="483"/>
    </row>
    <row r="5" spans="1:16" s="1" customFormat="1" ht="15" customHeight="1">
      <c r="A5" s="228" t="s">
        <v>139</v>
      </c>
      <c r="B5" s="223">
        <f>SUM(B6+B13)</f>
        <v>2486</v>
      </c>
      <c r="C5" s="444">
        <f>SUM(C6+C13)</f>
        <v>0</v>
      </c>
      <c r="D5" s="445">
        <f>SUM(B5:C5)</f>
        <v>2486</v>
      </c>
      <c r="E5" s="117"/>
      <c r="F5" s="124"/>
      <c r="G5" s="125"/>
      <c r="H5" s="117"/>
      <c r="I5" s="124"/>
      <c r="J5" s="125"/>
      <c r="K5" s="131">
        <f>SUM(K6)</f>
        <v>2139215</v>
      </c>
      <c r="L5" s="132">
        <f>SUM(L6+L13)</f>
        <v>0</v>
      </c>
      <c r="M5" s="132">
        <f>SUM(M6+M13)</f>
        <v>2139215</v>
      </c>
      <c r="N5" s="131"/>
      <c r="O5" s="133"/>
      <c r="P5" s="134"/>
    </row>
    <row r="6" spans="1:16" s="1" customFormat="1" ht="12.75">
      <c r="A6" s="229" t="s">
        <v>168</v>
      </c>
      <c r="B6" s="224"/>
      <c r="C6" s="126"/>
      <c r="D6" s="127"/>
      <c r="E6" s="118"/>
      <c r="F6" s="126"/>
      <c r="G6" s="127"/>
      <c r="H6" s="118"/>
      <c r="I6" s="126"/>
      <c r="J6" s="127"/>
      <c r="K6" s="135">
        <f>SUM(K7+K10)</f>
        <v>2139215</v>
      </c>
      <c r="L6" s="130">
        <f>SUM(L7+L10)</f>
        <v>0</v>
      </c>
      <c r="M6" s="130">
        <f>SUM(M7+M10)</f>
        <v>2139215</v>
      </c>
      <c r="N6" s="136"/>
      <c r="O6" s="130"/>
      <c r="P6" s="137"/>
    </row>
    <row r="7" spans="1:16" s="1" customFormat="1" ht="12.75">
      <c r="A7" s="229" t="s">
        <v>163</v>
      </c>
      <c r="B7" s="224"/>
      <c r="C7" s="126"/>
      <c r="D7" s="127"/>
      <c r="E7" s="118"/>
      <c r="F7" s="126"/>
      <c r="G7" s="127"/>
      <c r="H7" s="118"/>
      <c r="I7" s="126"/>
      <c r="J7" s="127"/>
      <c r="K7" s="135">
        <f>SUM(K8:K9)</f>
        <v>2130215</v>
      </c>
      <c r="L7" s="130">
        <f>SUM(L8:L9)</f>
        <v>0</v>
      </c>
      <c r="M7" s="130">
        <f>SUM(M8:M9)</f>
        <v>2130215</v>
      </c>
      <c r="N7" s="136"/>
      <c r="O7" s="130"/>
      <c r="P7" s="137"/>
    </row>
    <row r="8" spans="1:16" s="1" customFormat="1" ht="12.75">
      <c r="A8" s="229" t="s">
        <v>164</v>
      </c>
      <c r="B8" s="224"/>
      <c r="C8" s="126"/>
      <c r="D8" s="127"/>
      <c r="E8" s="118"/>
      <c r="F8" s="126"/>
      <c r="G8" s="127"/>
      <c r="H8" s="118"/>
      <c r="I8" s="126"/>
      <c r="J8" s="127"/>
      <c r="K8" s="135">
        <v>2120615</v>
      </c>
      <c r="L8" s="130">
        <v>0</v>
      </c>
      <c r="M8" s="130">
        <f aca="true" t="shared" si="0" ref="M8:M15">SUM(K8:L8)</f>
        <v>2120615</v>
      </c>
      <c r="N8" s="136"/>
      <c r="O8" s="130"/>
      <c r="P8" s="137"/>
    </row>
    <row r="9" spans="1:16" s="1" customFormat="1" ht="12.75" customHeight="1">
      <c r="A9" s="229" t="s">
        <v>195</v>
      </c>
      <c r="B9" s="224"/>
      <c r="C9" s="126"/>
      <c r="D9" s="127"/>
      <c r="E9" s="118"/>
      <c r="F9" s="126"/>
      <c r="G9" s="127"/>
      <c r="H9" s="118"/>
      <c r="I9" s="126"/>
      <c r="J9" s="127"/>
      <c r="K9" s="135">
        <v>9600</v>
      </c>
      <c r="L9" s="130">
        <v>0</v>
      </c>
      <c r="M9" s="255">
        <f t="shared" si="0"/>
        <v>9600</v>
      </c>
      <c r="N9" s="136"/>
      <c r="O9" s="130"/>
      <c r="P9" s="137"/>
    </row>
    <row r="10" spans="1:16" s="1" customFormat="1" ht="12.75">
      <c r="A10" s="229" t="s">
        <v>166</v>
      </c>
      <c r="B10" s="224"/>
      <c r="C10" s="126"/>
      <c r="D10" s="127"/>
      <c r="E10" s="118"/>
      <c r="F10" s="126"/>
      <c r="G10" s="127"/>
      <c r="H10" s="118"/>
      <c r="I10" s="126"/>
      <c r="J10" s="127"/>
      <c r="K10" s="135">
        <f>SUM(K11:K12)</f>
        <v>9000</v>
      </c>
      <c r="L10" s="130">
        <f>SUM(L11:L12)</f>
        <v>0</v>
      </c>
      <c r="M10" s="137">
        <f t="shared" si="0"/>
        <v>9000</v>
      </c>
      <c r="N10" s="136"/>
      <c r="O10" s="130"/>
      <c r="P10" s="137"/>
    </row>
    <row r="11" spans="1:16" s="1" customFormat="1" ht="12.75">
      <c r="A11" s="229" t="s">
        <v>165</v>
      </c>
      <c r="B11" s="224"/>
      <c r="C11" s="126"/>
      <c r="D11" s="127"/>
      <c r="E11" s="118"/>
      <c r="F11" s="126"/>
      <c r="G11" s="127"/>
      <c r="H11" s="118"/>
      <c r="I11" s="126"/>
      <c r="J11" s="127"/>
      <c r="K11" s="135">
        <v>3800</v>
      </c>
      <c r="L11" s="130">
        <v>0</v>
      </c>
      <c r="M11" s="137">
        <f t="shared" si="0"/>
        <v>3800</v>
      </c>
      <c r="N11" s="136"/>
      <c r="O11" s="130"/>
      <c r="P11" s="137"/>
    </row>
    <row r="12" spans="1:16" s="1" customFormat="1" ht="12.75" customHeight="1">
      <c r="A12" s="229" t="s">
        <v>194</v>
      </c>
      <c r="B12" s="224"/>
      <c r="C12" s="126"/>
      <c r="D12" s="127"/>
      <c r="E12" s="118"/>
      <c r="F12" s="126"/>
      <c r="G12" s="127"/>
      <c r="H12" s="118"/>
      <c r="I12" s="126"/>
      <c r="J12" s="127"/>
      <c r="K12" s="135">
        <v>5200</v>
      </c>
      <c r="L12" s="130">
        <v>0</v>
      </c>
      <c r="M12" s="137">
        <f t="shared" si="0"/>
        <v>5200</v>
      </c>
      <c r="N12" s="136"/>
      <c r="O12" s="130"/>
      <c r="P12" s="137"/>
    </row>
    <row r="13" spans="1:16" s="1" customFormat="1" ht="12.75" customHeight="1">
      <c r="A13" s="229" t="s">
        <v>213</v>
      </c>
      <c r="B13" s="443">
        <f>SUM(B14)</f>
        <v>2486</v>
      </c>
      <c r="C13" s="126">
        <f>SUM(C14)</f>
        <v>0</v>
      </c>
      <c r="D13" s="127">
        <f>SUM(B13:C13)</f>
        <v>2486</v>
      </c>
      <c r="E13" s="118"/>
      <c r="F13" s="126"/>
      <c r="G13" s="127"/>
      <c r="H13" s="118"/>
      <c r="I13" s="126"/>
      <c r="J13" s="127"/>
      <c r="K13" s="135"/>
      <c r="L13" s="130">
        <f>SUM(L14)</f>
        <v>0</v>
      </c>
      <c r="M13" s="137">
        <f t="shared" si="0"/>
        <v>0</v>
      </c>
      <c r="N13" s="136"/>
      <c r="O13" s="130"/>
      <c r="P13" s="137"/>
    </row>
    <row r="14" spans="1:16" s="1" customFormat="1" ht="15" customHeight="1">
      <c r="A14" s="229" t="s">
        <v>215</v>
      </c>
      <c r="B14" s="443">
        <f>SUM(B15)</f>
        <v>2486</v>
      </c>
      <c r="C14" s="126">
        <f>SUM(C15)</f>
        <v>0</v>
      </c>
      <c r="D14" s="127">
        <f>SUM(B14:C14)</f>
        <v>2486</v>
      </c>
      <c r="E14" s="118"/>
      <c r="F14" s="126"/>
      <c r="G14" s="127"/>
      <c r="H14" s="118"/>
      <c r="I14" s="126"/>
      <c r="J14" s="127"/>
      <c r="K14" s="135"/>
      <c r="L14" s="130">
        <f>SUM(L15)</f>
        <v>0</v>
      </c>
      <c r="M14" s="137">
        <f t="shared" si="0"/>
        <v>0</v>
      </c>
      <c r="N14" s="136"/>
      <c r="O14" s="130"/>
      <c r="P14" s="137"/>
    </row>
    <row r="15" spans="1:16" s="1" customFormat="1" ht="15" customHeight="1">
      <c r="A15" s="229" t="s">
        <v>214</v>
      </c>
      <c r="B15" s="443">
        <v>2486</v>
      </c>
      <c r="C15" s="126">
        <v>0</v>
      </c>
      <c r="D15" s="127">
        <f>SUM(B15:C15)</f>
        <v>2486</v>
      </c>
      <c r="E15" s="118"/>
      <c r="F15" s="126"/>
      <c r="G15" s="127"/>
      <c r="H15" s="118"/>
      <c r="I15" s="126"/>
      <c r="J15" s="127"/>
      <c r="K15" s="135"/>
      <c r="L15" s="130">
        <v>0</v>
      </c>
      <c r="M15" s="137">
        <f t="shared" si="0"/>
        <v>0</v>
      </c>
      <c r="N15" s="136"/>
      <c r="O15" s="130"/>
      <c r="P15" s="137"/>
    </row>
    <row r="16" spans="1:16" s="1" customFormat="1" ht="12.75">
      <c r="A16" s="229"/>
      <c r="B16" s="224"/>
      <c r="C16" s="126"/>
      <c r="D16" s="127"/>
      <c r="E16" s="118"/>
      <c r="F16" s="126"/>
      <c r="G16" s="127"/>
      <c r="H16" s="118"/>
      <c r="I16" s="126"/>
      <c r="J16" s="127"/>
      <c r="K16" s="136"/>
      <c r="L16" s="130"/>
      <c r="M16" s="137"/>
      <c r="N16" s="136"/>
      <c r="O16" s="130"/>
      <c r="P16" s="137"/>
    </row>
    <row r="17" spans="1:16" s="1" customFormat="1" ht="12.75">
      <c r="A17" s="230" t="s">
        <v>113</v>
      </c>
      <c r="B17" s="225"/>
      <c r="C17" s="119"/>
      <c r="D17" s="116"/>
      <c r="E17" s="103">
        <f>SUM(E18)</f>
        <v>30</v>
      </c>
      <c r="F17" s="80">
        <f>SUM(F18)</f>
        <v>0</v>
      </c>
      <c r="G17" s="121">
        <f>SUM(E17:F17)</f>
        <v>30</v>
      </c>
      <c r="H17" s="101"/>
      <c r="I17" s="76"/>
      <c r="J17" s="122"/>
      <c r="K17" s="96"/>
      <c r="L17" s="77"/>
      <c r="M17" s="123"/>
      <c r="N17" s="96"/>
      <c r="O17" s="77"/>
      <c r="P17" s="123"/>
    </row>
    <row r="18" spans="1:16" s="1" customFormat="1" ht="12.75">
      <c r="A18" s="15" t="s">
        <v>114</v>
      </c>
      <c r="B18" s="75"/>
      <c r="C18" s="120"/>
      <c r="D18" s="106"/>
      <c r="E18" s="97">
        <f>SUM(E20)</f>
        <v>30</v>
      </c>
      <c r="F18" s="17">
        <f>SUM(F20)</f>
        <v>0</v>
      </c>
      <c r="G18" s="107">
        <f>SUM(E18:F18)</f>
        <v>30</v>
      </c>
      <c r="H18" s="101"/>
      <c r="I18" s="76"/>
      <c r="J18" s="122"/>
      <c r="K18" s="96"/>
      <c r="L18" s="77"/>
      <c r="M18" s="123"/>
      <c r="N18" s="96"/>
      <c r="O18" s="77"/>
      <c r="P18" s="123"/>
    </row>
    <row r="19" spans="1:16" s="1" customFormat="1" ht="12.75">
      <c r="A19" s="15" t="s">
        <v>115</v>
      </c>
      <c r="B19" s="75"/>
      <c r="C19" s="120"/>
      <c r="D19" s="106"/>
      <c r="E19" s="97">
        <f>SUM(E20)</f>
        <v>30</v>
      </c>
      <c r="F19" s="17">
        <f>SUM(F20)</f>
        <v>0</v>
      </c>
      <c r="G19" s="107">
        <f>SUM(E17:F17)</f>
        <v>30</v>
      </c>
      <c r="H19" s="101"/>
      <c r="I19" s="76"/>
      <c r="J19" s="122"/>
      <c r="K19" s="96"/>
      <c r="L19" s="77"/>
      <c r="M19" s="123"/>
      <c r="N19" s="96"/>
      <c r="O19" s="77"/>
      <c r="P19" s="123"/>
    </row>
    <row r="20" spans="1:16" s="1" customFormat="1" ht="12.75">
      <c r="A20" s="15" t="s">
        <v>116</v>
      </c>
      <c r="B20" s="75"/>
      <c r="C20" s="120"/>
      <c r="D20" s="106"/>
      <c r="E20" s="97">
        <v>30</v>
      </c>
      <c r="F20" s="17">
        <v>0</v>
      </c>
      <c r="G20" s="107">
        <f>SUM(E20:F20)</f>
        <v>30</v>
      </c>
      <c r="H20" s="101"/>
      <c r="I20" s="76"/>
      <c r="J20" s="122"/>
      <c r="K20" s="96"/>
      <c r="L20" s="77"/>
      <c r="M20" s="123"/>
      <c r="N20" s="96"/>
      <c r="O20" s="77"/>
      <c r="P20" s="123"/>
    </row>
    <row r="21" spans="1:16" s="1" customFormat="1" ht="12.75">
      <c r="A21" s="15"/>
      <c r="B21" s="75"/>
      <c r="C21" s="120"/>
      <c r="D21" s="106"/>
      <c r="E21" s="97"/>
      <c r="F21" s="17"/>
      <c r="G21" s="107"/>
      <c r="H21" s="101"/>
      <c r="I21" s="76"/>
      <c r="J21" s="122"/>
      <c r="K21" s="96"/>
      <c r="L21" s="77"/>
      <c r="M21" s="123"/>
      <c r="N21" s="96"/>
      <c r="O21" s="77"/>
      <c r="P21" s="123"/>
    </row>
    <row r="22" spans="1:16" s="1" customFormat="1" ht="12.75">
      <c r="A22" s="230" t="s">
        <v>117</v>
      </c>
      <c r="B22" s="16"/>
      <c r="C22" s="17"/>
      <c r="D22" s="107"/>
      <c r="E22" s="97"/>
      <c r="F22" s="17"/>
      <c r="G22" s="107"/>
      <c r="H22" s="103">
        <f>SUM(H23)</f>
        <v>44260</v>
      </c>
      <c r="I22" s="80">
        <f>SUM(I23)</f>
        <v>0</v>
      </c>
      <c r="J22" s="121">
        <f>SUM(J23)</f>
        <v>44260</v>
      </c>
      <c r="K22" s="97"/>
      <c r="L22" s="17"/>
      <c r="M22" s="107"/>
      <c r="N22" s="97"/>
      <c r="O22" s="17"/>
      <c r="P22" s="107"/>
    </row>
    <row r="23" spans="1:16" s="1" customFormat="1" ht="12.75">
      <c r="A23" s="15" t="s">
        <v>118</v>
      </c>
      <c r="B23" s="16"/>
      <c r="C23" s="17"/>
      <c r="D23" s="107"/>
      <c r="E23" s="97"/>
      <c r="F23" s="17"/>
      <c r="G23" s="107"/>
      <c r="H23" s="97">
        <f>SUM(H24:H25)</f>
        <v>44260</v>
      </c>
      <c r="I23" s="17">
        <f>SUM(I24:I25)</f>
        <v>0</v>
      </c>
      <c r="J23" s="107">
        <f>SUM(J24:J25)</f>
        <v>44260</v>
      </c>
      <c r="K23" s="97"/>
      <c r="L23" s="17"/>
      <c r="M23" s="107"/>
      <c r="N23" s="97"/>
      <c r="O23" s="17"/>
      <c r="P23" s="107"/>
    </row>
    <row r="24" spans="1:16" s="1" customFormat="1" ht="12.75">
      <c r="A24" s="15" t="s">
        <v>119</v>
      </c>
      <c r="B24" s="16"/>
      <c r="C24" s="17"/>
      <c r="D24" s="107"/>
      <c r="E24" s="97"/>
      <c r="F24" s="17"/>
      <c r="G24" s="107"/>
      <c r="H24" s="97">
        <v>35260</v>
      </c>
      <c r="I24" s="17"/>
      <c r="J24" s="107">
        <f>SUM(H24:I24)</f>
        <v>35260</v>
      </c>
      <c r="K24" s="97"/>
      <c r="L24" s="17"/>
      <c r="M24" s="107"/>
      <c r="N24" s="97"/>
      <c r="O24" s="17"/>
      <c r="P24" s="107"/>
    </row>
    <row r="25" spans="1:16" s="1" customFormat="1" ht="12.75">
      <c r="A25" s="15" t="s">
        <v>120</v>
      </c>
      <c r="B25" s="16"/>
      <c r="C25" s="17"/>
      <c r="D25" s="107"/>
      <c r="E25" s="97"/>
      <c r="F25" s="17"/>
      <c r="G25" s="107"/>
      <c r="H25" s="97">
        <v>9000</v>
      </c>
      <c r="I25" s="17">
        <v>0</v>
      </c>
      <c r="J25" s="107">
        <f>SUM(H25:I25)</f>
        <v>9000</v>
      </c>
      <c r="K25" s="97"/>
      <c r="L25" s="17"/>
      <c r="M25" s="107"/>
      <c r="N25" s="97"/>
      <c r="O25" s="17"/>
      <c r="P25" s="107"/>
    </row>
    <row r="26" spans="1:16" s="1" customFormat="1" ht="12.75">
      <c r="A26" s="15"/>
      <c r="B26" s="16"/>
      <c r="C26" s="17"/>
      <c r="D26" s="107"/>
      <c r="E26" s="97"/>
      <c r="F26" s="17"/>
      <c r="G26" s="107"/>
      <c r="H26" s="97"/>
      <c r="I26" s="17"/>
      <c r="J26" s="107"/>
      <c r="K26" s="97"/>
      <c r="L26" s="17"/>
      <c r="M26" s="107"/>
      <c r="N26" s="97"/>
      <c r="O26" s="17"/>
      <c r="P26" s="107"/>
    </row>
    <row r="27" spans="1:16" s="1" customFormat="1" ht="12.75">
      <c r="A27" s="230" t="s">
        <v>140</v>
      </c>
      <c r="B27" s="226"/>
      <c r="C27" s="80"/>
      <c r="D27" s="121"/>
      <c r="E27" s="103"/>
      <c r="F27" s="80"/>
      <c r="G27" s="121"/>
      <c r="H27" s="103"/>
      <c r="I27" s="80"/>
      <c r="J27" s="121"/>
      <c r="K27" s="103"/>
      <c r="L27" s="80"/>
      <c r="M27" s="121"/>
      <c r="N27" s="103">
        <f>SUM(N28)</f>
        <v>3903</v>
      </c>
      <c r="O27" s="80">
        <f>SUM(O28)</f>
        <v>0</v>
      </c>
      <c r="P27" s="121">
        <f>SUM(N27:O27)</f>
        <v>3903</v>
      </c>
    </row>
    <row r="28" spans="1:16" s="1" customFormat="1" ht="12.75">
      <c r="A28" s="15" t="s">
        <v>141</v>
      </c>
      <c r="B28" s="16"/>
      <c r="C28" s="17"/>
      <c r="D28" s="107"/>
      <c r="E28" s="97"/>
      <c r="F28" s="17"/>
      <c r="G28" s="107"/>
      <c r="H28" s="97"/>
      <c r="I28" s="17"/>
      <c r="J28" s="107"/>
      <c r="K28" s="97"/>
      <c r="L28" s="17"/>
      <c r="M28" s="107"/>
      <c r="N28" s="97">
        <f>SUM(N29+N30)</f>
        <v>3903</v>
      </c>
      <c r="O28" s="17">
        <f>SUM(O29:O30)</f>
        <v>0</v>
      </c>
      <c r="P28" s="107">
        <f>SUM(N28:O28)</f>
        <v>3903</v>
      </c>
    </row>
    <row r="29" spans="1:16" s="1" customFormat="1" ht="12.75">
      <c r="A29" s="15" t="s">
        <v>162</v>
      </c>
      <c r="B29" s="16"/>
      <c r="C29" s="17"/>
      <c r="D29" s="107"/>
      <c r="E29" s="97"/>
      <c r="F29" s="17"/>
      <c r="G29" s="107"/>
      <c r="H29" s="97"/>
      <c r="I29" s="17"/>
      <c r="J29" s="107"/>
      <c r="K29" s="97"/>
      <c r="L29" s="17"/>
      <c r="M29" s="107"/>
      <c r="N29" s="97">
        <v>0</v>
      </c>
      <c r="O29" s="17">
        <v>0</v>
      </c>
      <c r="P29" s="107">
        <f>SUM(N29:O29)</f>
        <v>0</v>
      </c>
    </row>
    <row r="30" spans="1:16" s="1" customFormat="1" ht="12.75">
      <c r="A30" s="15" t="s">
        <v>142</v>
      </c>
      <c r="B30" s="16"/>
      <c r="C30" s="17"/>
      <c r="D30" s="107"/>
      <c r="E30" s="97"/>
      <c r="F30" s="17"/>
      <c r="G30" s="107"/>
      <c r="H30" s="97"/>
      <c r="I30" s="17"/>
      <c r="J30" s="107"/>
      <c r="K30" s="97"/>
      <c r="L30" s="17"/>
      <c r="M30" s="107"/>
      <c r="N30" s="97">
        <f>SUM(N31)</f>
        <v>3903</v>
      </c>
      <c r="O30" s="17">
        <f>SUM(O31)</f>
        <v>0</v>
      </c>
      <c r="P30" s="107">
        <f>SUM(N30:O30)</f>
        <v>3903</v>
      </c>
    </row>
    <row r="31" spans="1:16" s="1" customFormat="1" ht="12.75">
      <c r="A31" s="15" t="s">
        <v>173</v>
      </c>
      <c r="B31" s="16"/>
      <c r="C31" s="17"/>
      <c r="D31" s="107"/>
      <c r="E31" s="97"/>
      <c r="F31" s="17"/>
      <c r="G31" s="107"/>
      <c r="H31" s="97"/>
      <c r="I31" s="17"/>
      <c r="J31" s="107"/>
      <c r="K31" s="97"/>
      <c r="L31" s="17"/>
      <c r="M31" s="107"/>
      <c r="N31" s="97">
        <v>3903</v>
      </c>
      <c r="O31" s="17">
        <v>0</v>
      </c>
      <c r="P31" s="107">
        <f>SUM(N31:O31)</f>
        <v>3903</v>
      </c>
    </row>
    <row r="32" spans="1:16" s="1" customFormat="1" ht="12.75">
      <c r="A32" s="15"/>
      <c r="B32" s="16"/>
      <c r="C32" s="17"/>
      <c r="D32" s="107"/>
      <c r="E32" s="97"/>
      <c r="F32" s="17"/>
      <c r="G32" s="107"/>
      <c r="H32" s="97"/>
      <c r="I32" s="17"/>
      <c r="J32" s="107"/>
      <c r="K32" s="97"/>
      <c r="L32" s="17"/>
      <c r="M32" s="107"/>
      <c r="N32" s="97"/>
      <c r="O32" s="17"/>
      <c r="P32" s="107"/>
    </row>
    <row r="33" spans="1:16" s="1" customFormat="1" ht="12.75">
      <c r="A33" s="230" t="s">
        <v>121</v>
      </c>
      <c r="B33" s="226">
        <f>SUM(B34)</f>
        <v>475372</v>
      </c>
      <c r="C33" s="80">
        <f>SUM(C34)</f>
        <v>0</v>
      </c>
      <c r="D33" s="121">
        <f>SUM(D34)</f>
        <v>475372</v>
      </c>
      <c r="E33" s="97"/>
      <c r="F33" s="17"/>
      <c r="G33" s="107"/>
      <c r="H33" s="97"/>
      <c r="I33" s="17"/>
      <c r="J33" s="107"/>
      <c r="K33" s="97"/>
      <c r="L33" s="17"/>
      <c r="M33" s="107"/>
      <c r="N33" s="97"/>
      <c r="O33" s="17"/>
      <c r="P33" s="107"/>
    </row>
    <row r="34" spans="1:16" s="1" customFormat="1" ht="12.75">
      <c r="A34" s="15" t="s">
        <v>122</v>
      </c>
      <c r="B34" s="16">
        <f>SUM(B35+B37)</f>
        <v>475372</v>
      </c>
      <c r="C34" s="17">
        <f>SUM(C35+C37)</f>
        <v>0</v>
      </c>
      <c r="D34" s="107">
        <f>SUM(D35+D37)</f>
        <v>475372</v>
      </c>
      <c r="E34" s="97"/>
      <c r="F34" s="17"/>
      <c r="G34" s="107"/>
      <c r="H34" s="97"/>
      <c r="I34" s="17"/>
      <c r="J34" s="107"/>
      <c r="K34" s="97"/>
      <c r="L34" s="17"/>
      <c r="M34" s="107"/>
      <c r="N34" s="97"/>
      <c r="O34" s="17"/>
      <c r="P34" s="107"/>
    </row>
    <row r="35" spans="1:16" s="1" customFormat="1" ht="12.75">
      <c r="A35" s="15" t="s">
        <v>123</v>
      </c>
      <c r="B35" s="16">
        <f>SUM(B36:B36)</f>
        <v>475372</v>
      </c>
      <c r="C35" s="17">
        <f>SUM(C36:C36)</f>
        <v>0</v>
      </c>
      <c r="D35" s="107">
        <f>SUM(D36:D36)</f>
        <v>475372</v>
      </c>
      <c r="E35" s="97"/>
      <c r="F35" s="17"/>
      <c r="G35" s="107"/>
      <c r="H35" s="97"/>
      <c r="I35" s="17"/>
      <c r="J35" s="107"/>
      <c r="K35" s="97"/>
      <c r="L35" s="17"/>
      <c r="M35" s="107"/>
      <c r="N35" s="97"/>
      <c r="O35" s="17"/>
      <c r="P35" s="107"/>
    </row>
    <row r="36" spans="1:16" s="1" customFormat="1" ht="12.75">
      <c r="A36" s="15" t="s">
        <v>124</v>
      </c>
      <c r="B36" s="16">
        <v>475372</v>
      </c>
      <c r="C36" s="17">
        <v>0</v>
      </c>
      <c r="D36" s="107">
        <f>SUM(B36:C36)</f>
        <v>475372</v>
      </c>
      <c r="E36" s="97" t="s">
        <v>158</v>
      </c>
      <c r="F36" s="17"/>
      <c r="G36" s="107"/>
      <c r="H36" s="97"/>
      <c r="I36" s="17"/>
      <c r="J36" s="107"/>
      <c r="K36" s="97"/>
      <c r="L36" s="17"/>
      <c r="M36" s="107"/>
      <c r="N36" s="97"/>
      <c r="O36" s="17"/>
      <c r="P36" s="107"/>
    </row>
    <row r="37" spans="1:16" s="1" customFormat="1" ht="12.75">
      <c r="A37" s="15" t="s">
        <v>125</v>
      </c>
      <c r="B37" s="16">
        <f>SUM(B38:B39)</f>
        <v>0</v>
      </c>
      <c r="C37" s="17">
        <f>SUM(C38:C39)</f>
        <v>0</v>
      </c>
      <c r="D37" s="107">
        <f>SUM(D38)</f>
        <v>0</v>
      </c>
      <c r="E37" s="97"/>
      <c r="F37" s="17"/>
      <c r="G37" s="107"/>
      <c r="H37" s="97"/>
      <c r="I37" s="17"/>
      <c r="J37" s="107"/>
      <c r="K37" s="97"/>
      <c r="L37" s="17"/>
      <c r="M37" s="107"/>
      <c r="N37" s="97"/>
      <c r="O37" s="17"/>
      <c r="P37" s="107"/>
    </row>
    <row r="38" spans="1:16" s="1" customFormat="1" ht="12.75">
      <c r="A38" s="15" t="s">
        <v>126</v>
      </c>
      <c r="B38" s="16">
        <v>0</v>
      </c>
      <c r="C38" s="17">
        <v>0</v>
      </c>
      <c r="D38" s="107">
        <f>SUM(B38:C38)</f>
        <v>0</v>
      </c>
      <c r="E38" s="97"/>
      <c r="F38" s="17"/>
      <c r="G38" s="107"/>
      <c r="H38" s="97"/>
      <c r="I38" s="17"/>
      <c r="J38" s="107"/>
      <c r="K38" s="97"/>
      <c r="L38" s="17"/>
      <c r="M38" s="107"/>
      <c r="N38" s="97"/>
      <c r="O38" s="17"/>
      <c r="P38" s="107"/>
    </row>
    <row r="39" spans="1:16" s="1" customFormat="1" ht="13.5" thickBot="1">
      <c r="A39" s="138"/>
      <c r="B39" s="20">
        <v>0</v>
      </c>
      <c r="C39" s="21">
        <v>0</v>
      </c>
      <c r="D39" s="108">
        <f>SUM(B39:C39)</f>
        <v>0</v>
      </c>
      <c r="E39" s="98"/>
      <c r="F39" s="21"/>
      <c r="G39" s="108"/>
      <c r="H39" s="98"/>
      <c r="I39" s="21"/>
      <c r="J39" s="108"/>
      <c r="K39" s="98"/>
      <c r="L39" s="21"/>
      <c r="M39" s="108"/>
      <c r="N39" s="98"/>
      <c r="O39" s="21"/>
      <c r="P39" s="108"/>
    </row>
    <row r="40" spans="1:18" s="1" customFormat="1" ht="30" customHeight="1" thickBot="1">
      <c r="A40" s="138" t="s">
        <v>16</v>
      </c>
      <c r="B40" s="109">
        <f>SUM(B5+B17+B22+B27+B33)</f>
        <v>477858</v>
      </c>
      <c r="C40" s="111">
        <f>SUM(C33)</f>
        <v>0</v>
      </c>
      <c r="D40" s="26">
        <f>SUM(D5+D17+D22+D27+D33)</f>
        <v>477858</v>
      </c>
      <c r="E40" s="109">
        <f>SUM(E17+E22)</f>
        <v>30</v>
      </c>
      <c r="F40" s="110">
        <f>SUM(F17)</f>
        <v>0</v>
      </c>
      <c r="G40" s="26">
        <f>SUM(G17)</f>
        <v>30</v>
      </c>
      <c r="H40" s="109">
        <f>SUM(H17+H22+H33)</f>
        <v>44260</v>
      </c>
      <c r="I40" s="110">
        <f>SUM(I22)</f>
        <v>0</v>
      </c>
      <c r="J40" s="26">
        <f>SUM(J22)</f>
        <v>44260</v>
      </c>
      <c r="K40" s="109">
        <f>SUM(K5)</f>
        <v>2139215</v>
      </c>
      <c r="L40" s="111">
        <f>SUM(L5)</f>
        <v>0</v>
      </c>
      <c r="M40" s="25">
        <f>SUM(M5)</f>
        <v>2139215</v>
      </c>
      <c r="N40" s="109">
        <f>SUM(N27)</f>
        <v>3903</v>
      </c>
      <c r="O40" s="110">
        <f>SUM(O27)</f>
        <v>0</v>
      </c>
      <c r="P40" s="26">
        <f>SUM(P27)</f>
        <v>3903</v>
      </c>
      <c r="R40" s="235"/>
    </row>
    <row r="41" spans="1:20" s="1" customFormat="1" ht="28.5" customHeight="1" thickBot="1">
      <c r="A41" s="24" t="s">
        <v>167</v>
      </c>
      <c r="B41" s="485">
        <f>SUM(D40+G40+J40+M40+P40)</f>
        <v>2665266</v>
      </c>
      <c r="C41" s="486"/>
      <c r="D41" s="486"/>
      <c r="E41" s="486"/>
      <c r="F41" s="486"/>
      <c r="G41" s="486"/>
      <c r="H41" s="486"/>
      <c r="I41" s="486"/>
      <c r="J41" s="486"/>
      <c r="K41" s="486"/>
      <c r="L41" s="486"/>
      <c r="M41" s="486"/>
      <c r="N41" s="486"/>
      <c r="O41" s="486"/>
      <c r="P41" s="487"/>
      <c r="R41" s="235"/>
      <c r="S41" s="235"/>
      <c r="T41" s="235"/>
    </row>
    <row r="42" spans="1:16" ht="19.5" customHeight="1" thickBot="1">
      <c r="A42" s="233"/>
      <c r="B42" s="10"/>
      <c r="C42" s="10"/>
      <c r="D42" s="10"/>
      <c r="E42" s="10"/>
      <c r="F42" s="10"/>
      <c r="G42" s="10"/>
      <c r="H42" s="11"/>
      <c r="I42" s="11"/>
      <c r="J42" s="11"/>
      <c r="K42" s="27"/>
      <c r="L42" s="27"/>
      <c r="M42" s="27"/>
      <c r="P42" s="14"/>
    </row>
    <row r="43" spans="1:16" ht="24" customHeight="1" thickBot="1">
      <c r="A43" s="222" t="s">
        <v>11</v>
      </c>
      <c r="B43" s="489" t="s">
        <v>175</v>
      </c>
      <c r="C43" s="489"/>
      <c r="D43" s="489"/>
      <c r="E43" s="490"/>
      <c r="F43" s="490"/>
      <c r="G43" s="490"/>
      <c r="H43" s="490"/>
      <c r="I43" s="490"/>
      <c r="J43" s="490"/>
      <c r="K43" s="490"/>
      <c r="L43" s="490"/>
      <c r="M43" s="490"/>
      <c r="N43" s="490"/>
      <c r="O43" s="490"/>
      <c r="P43" s="491"/>
    </row>
    <row r="44" spans="1:16" ht="13.5" thickBot="1">
      <c r="A44" s="142"/>
      <c r="B44" s="488" t="s">
        <v>12</v>
      </c>
      <c r="C44" s="479"/>
      <c r="D44" s="480"/>
      <c r="E44" s="478" t="s">
        <v>38</v>
      </c>
      <c r="F44" s="479"/>
      <c r="G44" s="480"/>
      <c r="H44" s="478" t="s">
        <v>13</v>
      </c>
      <c r="I44" s="479"/>
      <c r="J44" s="480"/>
      <c r="K44" s="478" t="s">
        <v>14</v>
      </c>
      <c r="L44" s="479"/>
      <c r="M44" s="480"/>
      <c r="N44" s="478" t="s">
        <v>15</v>
      </c>
      <c r="O44" s="479"/>
      <c r="P44" s="480"/>
    </row>
    <row r="45" spans="1:16" ht="12.75" customHeight="1">
      <c r="A45" s="448" t="s">
        <v>220</v>
      </c>
      <c r="B45" s="143"/>
      <c r="C45" s="144"/>
      <c r="D45" s="145">
        <f>SUM(C45)</f>
        <v>0</v>
      </c>
      <c r="E45" s="128"/>
      <c r="F45" s="141"/>
      <c r="G45" s="140"/>
      <c r="H45" s="128"/>
      <c r="I45" s="141"/>
      <c r="J45" s="140"/>
      <c r="K45" s="234">
        <v>2135240</v>
      </c>
      <c r="L45" s="146">
        <v>0</v>
      </c>
      <c r="M45" s="147">
        <f>SUM(K45:L45)</f>
        <v>2135240</v>
      </c>
      <c r="N45" s="129"/>
      <c r="O45" s="141"/>
      <c r="P45" s="140"/>
    </row>
    <row r="46" spans="1:16" ht="12.75" customHeight="1">
      <c r="A46" s="449" t="s">
        <v>221</v>
      </c>
      <c r="B46" s="461">
        <v>2486</v>
      </c>
      <c r="C46" s="452"/>
      <c r="D46" s="453">
        <f>SUM(B46:C46)</f>
        <v>2486</v>
      </c>
      <c r="E46" s="454"/>
      <c r="F46" s="455"/>
      <c r="G46" s="456"/>
      <c r="H46" s="454"/>
      <c r="I46" s="455"/>
      <c r="J46" s="456"/>
      <c r="K46" s="457"/>
      <c r="L46" s="458"/>
      <c r="M46" s="459"/>
      <c r="N46" s="460"/>
      <c r="O46" s="455"/>
      <c r="P46" s="456"/>
    </row>
    <row r="47" spans="1:16" ht="12.75">
      <c r="A47" s="450" t="s">
        <v>217</v>
      </c>
      <c r="B47" s="75"/>
      <c r="C47" s="120"/>
      <c r="D47" s="139"/>
      <c r="E47" s="97">
        <v>30</v>
      </c>
      <c r="F47" s="17">
        <v>0</v>
      </c>
      <c r="G47" s="19">
        <f>SUM(E47:F47)</f>
        <v>30</v>
      </c>
      <c r="H47" s="101"/>
      <c r="I47" s="76"/>
      <c r="J47" s="102"/>
      <c r="K47" s="96"/>
      <c r="L47" s="77"/>
      <c r="M47" s="79"/>
      <c r="N47" s="96"/>
      <c r="O47" s="78"/>
      <c r="P47" s="79"/>
    </row>
    <row r="48" spans="1:16" ht="12.75">
      <c r="A48" s="450" t="s">
        <v>218</v>
      </c>
      <c r="B48" s="16"/>
      <c r="C48" s="16"/>
      <c r="D48" s="104"/>
      <c r="E48" s="97"/>
      <c r="F48" s="17"/>
      <c r="G48" s="19"/>
      <c r="H48" s="97">
        <v>44260</v>
      </c>
      <c r="I48" s="17">
        <v>0</v>
      </c>
      <c r="J48" s="19">
        <f>SUM(H48:I48)</f>
        <v>44260</v>
      </c>
      <c r="K48" s="97"/>
      <c r="L48" s="17"/>
      <c r="M48" s="19"/>
      <c r="N48" s="16"/>
      <c r="O48" s="18"/>
      <c r="P48" s="19"/>
    </row>
    <row r="49" spans="1:16" ht="12.75">
      <c r="A49" s="450" t="s">
        <v>219</v>
      </c>
      <c r="B49" s="16"/>
      <c r="C49" s="16"/>
      <c r="D49" s="104"/>
      <c r="E49" s="97"/>
      <c r="F49" s="17"/>
      <c r="G49" s="19"/>
      <c r="H49" s="97"/>
      <c r="I49" s="17"/>
      <c r="J49" s="19"/>
      <c r="K49" s="97"/>
      <c r="L49" s="17"/>
      <c r="M49" s="19"/>
      <c r="N49" s="16">
        <v>3015</v>
      </c>
      <c r="O49" s="18">
        <v>0</v>
      </c>
      <c r="P49" s="19">
        <f>SUM(N49:O49)</f>
        <v>3015</v>
      </c>
    </row>
    <row r="50" spans="1:16" ht="12.75">
      <c r="A50" s="451" t="s">
        <v>174</v>
      </c>
      <c r="B50" s="16">
        <v>475372</v>
      </c>
      <c r="C50" s="16">
        <v>0</v>
      </c>
      <c r="D50" s="104">
        <f>SUM(B50:C50)</f>
        <v>475372</v>
      </c>
      <c r="E50" s="97"/>
      <c r="F50" s="17"/>
      <c r="G50" s="19"/>
      <c r="H50" s="97"/>
      <c r="I50" s="17"/>
      <c r="J50" s="19"/>
      <c r="K50" s="97"/>
      <c r="L50" s="17"/>
      <c r="M50" s="19"/>
      <c r="N50" s="16"/>
      <c r="O50" s="18"/>
      <c r="P50" s="19"/>
    </row>
    <row r="51" spans="1:18" ht="13.5" thickBot="1">
      <c r="A51" s="138"/>
      <c r="B51" s="20"/>
      <c r="C51" s="20"/>
      <c r="D51" s="105"/>
      <c r="E51" s="98"/>
      <c r="F51" s="21"/>
      <c r="G51" s="23"/>
      <c r="H51" s="98"/>
      <c r="I51" s="21"/>
      <c r="J51" s="23"/>
      <c r="K51" s="98"/>
      <c r="L51" s="21"/>
      <c r="M51" s="23"/>
      <c r="N51" s="20"/>
      <c r="O51" s="22"/>
      <c r="P51" s="23"/>
      <c r="R51" s="53"/>
    </row>
    <row r="52" spans="1:16" s="1" customFormat="1" ht="30" customHeight="1" thickBot="1">
      <c r="A52" s="24" t="s">
        <v>16</v>
      </c>
      <c r="B52" s="111">
        <f>SUM(B45:B51)</f>
        <v>477858</v>
      </c>
      <c r="C52" s="110">
        <f>SUM(C50:C51)</f>
        <v>0</v>
      </c>
      <c r="D52" s="25">
        <f>SUM(D45:D50)</f>
        <v>477858</v>
      </c>
      <c r="E52" s="109">
        <f>SUM(E47:E51)</f>
        <v>30</v>
      </c>
      <c r="F52" s="110">
        <f>SUM(F47:F51)</f>
        <v>0</v>
      </c>
      <c r="G52" s="26">
        <f>SUM(G45:G51)</f>
        <v>30</v>
      </c>
      <c r="H52" s="109">
        <f>SUM(H47:H51)</f>
        <v>44260</v>
      </c>
      <c r="I52" s="110">
        <f>SUM(I48:I51)</f>
        <v>0</v>
      </c>
      <c r="J52" s="26">
        <f>SUM(J48)</f>
        <v>44260</v>
      </c>
      <c r="K52" s="109">
        <f>SUM(K45:K51)</f>
        <v>2135240</v>
      </c>
      <c r="L52" s="110">
        <f>SUM(L45)</f>
        <v>0</v>
      </c>
      <c r="M52" s="26">
        <f>SUM(M45)</f>
        <v>2135240</v>
      </c>
      <c r="N52" s="109">
        <f>SUM(N49:N51)</f>
        <v>3015</v>
      </c>
      <c r="O52" s="110">
        <f>SUM(O49)</f>
        <v>0</v>
      </c>
      <c r="P52" s="26">
        <f>SUM(P49)</f>
        <v>3015</v>
      </c>
    </row>
    <row r="53" spans="1:16" s="1" customFormat="1" ht="28.5" customHeight="1" thickBot="1">
      <c r="A53" s="24" t="s">
        <v>176</v>
      </c>
      <c r="B53" s="485">
        <f>SUM(D52+G52+J52+M52+P52)</f>
        <v>2660403</v>
      </c>
      <c r="C53" s="486"/>
      <c r="D53" s="486"/>
      <c r="E53" s="486"/>
      <c r="F53" s="486"/>
      <c r="G53" s="486"/>
      <c r="H53" s="486"/>
      <c r="I53" s="486"/>
      <c r="J53" s="486"/>
      <c r="K53" s="486"/>
      <c r="L53" s="486"/>
      <c r="M53" s="486"/>
      <c r="N53" s="486"/>
      <c r="O53" s="486"/>
      <c r="P53" s="487"/>
    </row>
    <row r="54" spans="1:13" ht="16.5" customHeight="1" thickBot="1">
      <c r="A54" s="231"/>
      <c r="B54" s="232"/>
      <c r="C54" s="395"/>
      <c r="H54" s="29"/>
      <c r="I54" s="29"/>
      <c r="J54" s="396"/>
      <c r="K54" s="30"/>
      <c r="L54" s="397"/>
      <c r="M54" s="30"/>
    </row>
    <row r="55" spans="1:16" ht="16.5" thickBot="1">
      <c r="A55" s="222" t="s">
        <v>11</v>
      </c>
      <c r="B55" s="492" t="s">
        <v>222</v>
      </c>
      <c r="C55" s="489"/>
      <c r="D55" s="489"/>
      <c r="E55" s="490"/>
      <c r="F55" s="490"/>
      <c r="G55" s="490"/>
      <c r="H55" s="490"/>
      <c r="I55" s="490"/>
      <c r="J55" s="490"/>
      <c r="K55" s="490"/>
      <c r="L55" s="490"/>
      <c r="M55" s="490"/>
      <c r="N55" s="490"/>
      <c r="O55" s="490"/>
      <c r="P55" s="491"/>
    </row>
    <row r="56" spans="1:16" ht="13.5" thickBot="1">
      <c r="A56" s="142"/>
      <c r="B56" s="488" t="s">
        <v>12</v>
      </c>
      <c r="C56" s="479"/>
      <c r="D56" s="480"/>
      <c r="E56" s="478" t="s">
        <v>38</v>
      </c>
      <c r="F56" s="479"/>
      <c r="G56" s="480"/>
      <c r="H56" s="478" t="s">
        <v>13</v>
      </c>
      <c r="I56" s="479"/>
      <c r="J56" s="480"/>
      <c r="K56" s="478" t="s">
        <v>14</v>
      </c>
      <c r="L56" s="479"/>
      <c r="M56" s="480"/>
      <c r="N56" s="478" t="s">
        <v>15</v>
      </c>
      <c r="O56" s="479"/>
      <c r="P56" s="480"/>
    </row>
    <row r="57" spans="1:16" ht="12.75" customHeight="1">
      <c r="A57" s="448" t="s">
        <v>220</v>
      </c>
      <c r="B57" s="74"/>
      <c r="C57" s="74"/>
      <c r="D57" s="112">
        <v>0</v>
      </c>
      <c r="E57" s="113"/>
      <c r="F57" s="3"/>
      <c r="G57" s="114"/>
      <c r="H57" s="99"/>
      <c r="I57" s="4"/>
      <c r="J57" s="100"/>
      <c r="K57" s="95">
        <v>2135290</v>
      </c>
      <c r="L57" s="5">
        <v>0</v>
      </c>
      <c r="M57" s="7">
        <f>SUM(K57:L57)</f>
        <v>2135290</v>
      </c>
      <c r="N57" s="115"/>
      <c r="O57" s="6"/>
      <c r="P57" s="7"/>
    </row>
    <row r="58" spans="1:16" ht="12.75" customHeight="1">
      <c r="A58" s="449" t="s">
        <v>216</v>
      </c>
      <c r="B58" s="75">
        <v>2486</v>
      </c>
      <c r="C58" s="75"/>
      <c r="D58" s="446">
        <f>SUM(B58:C58)</f>
        <v>2486</v>
      </c>
      <c r="E58" s="97"/>
      <c r="F58" s="17"/>
      <c r="G58" s="19"/>
      <c r="H58" s="101"/>
      <c r="I58" s="76"/>
      <c r="J58" s="102"/>
      <c r="K58" s="96"/>
      <c r="L58" s="77"/>
      <c r="M58" s="79"/>
      <c r="N58" s="447"/>
      <c r="O58" s="78"/>
      <c r="P58" s="79"/>
    </row>
    <row r="59" spans="1:16" ht="12.75">
      <c r="A59" s="450" t="s">
        <v>217</v>
      </c>
      <c r="B59" s="16"/>
      <c r="C59" s="16"/>
      <c r="D59" s="104"/>
      <c r="E59" s="97">
        <v>30</v>
      </c>
      <c r="F59" s="17">
        <v>0</v>
      </c>
      <c r="G59" s="19">
        <v>31</v>
      </c>
      <c r="H59" s="97"/>
      <c r="I59" s="17"/>
      <c r="J59" s="19"/>
      <c r="K59" s="97"/>
      <c r="L59" s="17"/>
      <c r="M59" s="19"/>
      <c r="N59" s="16"/>
      <c r="O59" s="18"/>
      <c r="P59" s="19"/>
    </row>
    <row r="60" spans="1:16" ht="12.75">
      <c r="A60" s="450" t="s">
        <v>218</v>
      </c>
      <c r="B60" s="16"/>
      <c r="C60" s="16"/>
      <c r="D60" s="104"/>
      <c r="E60" s="97"/>
      <c r="F60" s="17"/>
      <c r="G60" s="19"/>
      <c r="H60" s="97">
        <v>44260</v>
      </c>
      <c r="I60" s="17">
        <v>0</v>
      </c>
      <c r="J60" s="19">
        <f>SUM(H60:I60)</f>
        <v>44260</v>
      </c>
      <c r="K60" s="97"/>
      <c r="L60" s="17"/>
      <c r="M60" s="19"/>
      <c r="N60" s="16"/>
      <c r="O60" s="18"/>
      <c r="P60" s="19"/>
    </row>
    <row r="61" spans="1:16" ht="12.75">
      <c r="A61" s="450" t="s">
        <v>219</v>
      </c>
      <c r="B61" s="16"/>
      <c r="C61" s="16"/>
      <c r="D61" s="104"/>
      <c r="E61" s="97"/>
      <c r="F61" s="17"/>
      <c r="G61" s="19"/>
      <c r="H61" s="97"/>
      <c r="I61" s="17"/>
      <c r="J61" s="19"/>
      <c r="K61" s="97"/>
      <c r="L61" s="17"/>
      <c r="M61" s="19"/>
      <c r="N61" s="16">
        <v>3045</v>
      </c>
      <c r="O61" s="18">
        <v>0</v>
      </c>
      <c r="P61" s="19">
        <f>SUM(N61:O61)</f>
        <v>3045</v>
      </c>
    </row>
    <row r="62" spans="1:16" ht="12.75">
      <c r="A62" s="451" t="s">
        <v>174</v>
      </c>
      <c r="B62" s="16">
        <v>475372</v>
      </c>
      <c r="C62" s="16">
        <v>0</v>
      </c>
      <c r="D62" s="104">
        <f>SUM(B62:C62)</f>
        <v>475372</v>
      </c>
      <c r="E62" s="97"/>
      <c r="F62" s="17"/>
      <c r="G62" s="19"/>
      <c r="H62" s="97"/>
      <c r="I62" s="17"/>
      <c r="J62" s="19"/>
      <c r="K62" s="97"/>
      <c r="L62" s="17"/>
      <c r="M62" s="19"/>
      <c r="N62" s="16"/>
      <c r="O62" s="18"/>
      <c r="P62" s="19"/>
    </row>
    <row r="63" spans="1:16" ht="13.5" thickBot="1">
      <c r="A63" s="138"/>
      <c r="B63" s="20"/>
      <c r="C63" s="20"/>
      <c r="D63" s="105"/>
      <c r="E63" s="98"/>
      <c r="F63" s="21"/>
      <c r="G63" s="23"/>
      <c r="H63" s="98"/>
      <c r="I63" s="21"/>
      <c r="J63" s="23"/>
      <c r="K63" s="98"/>
      <c r="L63" s="21"/>
      <c r="M63" s="23"/>
      <c r="N63" s="20"/>
      <c r="O63" s="22"/>
      <c r="P63" s="23"/>
    </row>
    <row r="64" spans="1:16" s="1" customFormat="1" ht="30" customHeight="1" thickBot="1">
      <c r="A64" s="24" t="s">
        <v>16</v>
      </c>
      <c r="B64" s="109">
        <f>SUM(B57:B63)</f>
        <v>477858</v>
      </c>
      <c r="C64" s="110">
        <f>SUM(C62:C63)</f>
        <v>0</v>
      </c>
      <c r="D64" s="25">
        <f>SUM(D57:D62)</f>
        <v>477858</v>
      </c>
      <c r="E64" s="109">
        <f>SUM(E59:E63)</f>
        <v>30</v>
      </c>
      <c r="F64" s="110">
        <f>SUM(F59:F63)</f>
        <v>0</v>
      </c>
      <c r="G64" s="26">
        <f>SUM(E64:F64)</f>
        <v>30</v>
      </c>
      <c r="H64" s="109">
        <f>SUM(H57:H63)</f>
        <v>44260</v>
      </c>
      <c r="I64" s="110">
        <f>SUM(I60)</f>
        <v>0</v>
      </c>
      <c r="J64" s="26">
        <f>SUM(J60)</f>
        <v>44260</v>
      </c>
      <c r="K64" s="109">
        <f>SUM(K57:K63)</f>
        <v>2135290</v>
      </c>
      <c r="L64" s="110">
        <f>SUM(L57)</f>
        <v>0</v>
      </c>
      <c r="M64" s="26">
        <f>SUM(M57)</f>
        <v>2135290</v>
      </c>
      <c r="N64" s="109">
        <f>SUM(N61:N63)</f>
        <v>3045</v>
      </c>
      <c r="O64" s="110">
        <f>SUM(O61)</f>
        <v>0</v>
      </c>
      <c r="P64" s="26">
        <f>SUM(P61)</f>
        <v>3045</v>
      </c>
    </row>
    <row r="65" spans="1:16" s="1" customFormat="1" ht="28.5" customHeight="1" thickBot="1">
      <c r="A65" s="24" t="s">
        <v>223</v>
      </c>
      <c r="B65" s="485">
        <f>SUM(D64+G64+J64+M64+P64)</f>
        <v>2660483</v>
      </c>
      <c r="C65" s="486"/>
      <c r="D65" s="486"/>
      <c r="E65" s="486"/>
      <c r="F65" s="486"/>
      <c r="G65" s="486"/>
      <c r="H65" s="486"/>
      <c r="I65" s="486"/>
      <c r="J65" s="486"/>
      <c r="K65" s="486"/>
      <c r="L65" s="486"/>
      <c r="M65" s="486"/>
      <c r="N65" s="486"/>
      <c r="O65" s="486"/>
      <c r="P65" s="487"/>
    </row>
    <row r="66" spans="5:13" ht="13.5" customHeight="1">
      <c r="E66" s="31"/>
      <c r="F66" s="31"/>
      <c r="G66" s="31"/>
      <c r="H66" s="29"/>
      <c r="I66" s="29"/>
      <c r="J66" s="29"/>
      <c r="K66" s="32"/>
      <c r="L66" s="32"/>
      <c r="M66" s="32"/>
    </row>
    <row r="67" spans="5:13" ht="13.5" customHeight="1">
      <c r="E67" s="31"/>
      <c r="F67" s="31"/>
      <c r="G67" s="31"/>
      <c r="H67" s="33"/>
      <c r="I67" s="33"/>
      <c r="J67" s="33"/>
      <c r="K67" s="34"/>
      <c r="L67" s="34"/>
      <c r="M67" s="34"/>
    </row>
    <row r="68" spans="8:13" ht="13.5" customHeight="1">
      <c r="H68" s="35"/>
      <c r="I68" s="35"/>
      <c r="J68" s="35"/>
      <c r="K68" s="36"/>
      <c r="L68" s="36"/>
      <c r="M68" s="36"/>
    </row>
    <row r="69" spans="8:13" ht="13.5" customHeight="1">
      <c r="H69" s="37"/>
      <c r="I69" s="37"/>
      <c r="J69" s="37"/>
      <c r="K69" s="38"/>
      <c r="L69" s="38"/>
      <c r="M69" s="38"/>
    </row>
    <row r="70" spans="8:13" ht="13.5" customHeight="1">
      <c r="H70" s="29"/>
      <c r="I70" s="29"/>
      <c r="J70" s="29"/>
      <c r="K70" s="30"/>
      <c r="L70" s="30"/>
      <c r="M70" s="30"/>
    </row>
    <row r="71" spans="5:13" ht="28.5" customHeight="1">
      <c r="E71" s="31"/>
      <c r="F71" s="31"/>
      <c r="G71" s="31"/>
      <c r="H71" s="29"/>
      <c r="I71" s="29"/>
      <c r="J71" s="29"/>
      <c r="K71" s="39"/>
      <c r="L71" s="39"/>
      <c r="M71" s="39"/>
    </row>
    <row r="72" spans="5:13" ht="13.5" customHeight="1">
      <c r="E72" s="31"/>
      <c r="F72" s="31"/>
      <c r="G72" s="31"/>
      <c r="H72" s="29"/>
      <c r="I72" s="29"/>
      <c r="J72" s="29"/>
      <c r="K72" s="34"/>
      <c r="L72" s="34"/>
      <c r="M72" s="34"/>
    </row>
    <row r="73" spans="8:13" ht="13.5" customHeight="1">
      <c r="H73" s="29"/>
      <c r="I73" s="29"/>
      <c r="J73" s="29"/>
      <c r="K73" s="30"/>
      <c r="L73" s="30"/>
      <c r="M73" s="30"/>
    </row>
    <row r="74" spans="8:13" ht="13.5" customHeight="1">
      <c r="H74" s="29"/>
      <c r="I74" s="29"/>
      <c r="J74" s="29"/>
      <c r="K74" s="38"/>
      <c r="L74" s="38"/>
      <c r="M74" s="38"/>
    </row>
    <row r="75" spans="8:13" ht="13.5" customHeight="1">
      <c r="H75" s="29"/>
      <c r="I75" s="29"/>
      <c r="J75" s="29"/>
      <c r="K75" s="30"/>
      <c r="L75" s="30"/>
      <c r="M75" s="30"/>
    </row>
    <row r="76" spans="8:13" ht="22.5" customHeight="1">
      <c r="H76" s="29"/>
      <c r="I76" s="29"/>
      <c r="J76" s="29"/>
      <c r="K76" s="40"/>
      <c r="L76" s="40"/>
      <c r="M76" s="40"/>
    </row>
    <row r="77" spans="8:13" ht="13.5" customHeight="1">
      <c r="H77" s="35"/>
      <c r="I77" s="35"/>
      <c r="J77" s="35"/>
      <c r="K77" s="36"/>
      <c r="L77" s="36"/>
      <c r="M77" s="36"/>
    </row>
    <row r="78" spans="2:13" ht="13.5" customHeight="1">
      <c r="B78" s="31"/>
      <c r="C78" s="31"/>
      <c r="D78" s="31"/>
      <c r="H78" s="35"/>
      <c r="I78" s="35"/>
      <c r="J78" s="35"/>
      <c r="K78" s="41"/>
      <c r="L78" s="41"/>
      <c r="M78" s="41"/>
    </row>
    <row r="79" spans="5:13" ht="13.5" customHeight="1">
      <c r="E79" s="31"/>
      <c r="F79" s="31"/>
      <c r="G79" s="31"/>
      <c r="H79" s="35"/>
      <c r="I79" s="35"/>
      <c r="J79" s="35"/>
      <c r="K79" s="42"/>
      <c r="L79" s="42"/>
      <c r="M79" s="42"/>
    </row>
    <row r="80" spans="5:13" ht="13.5" customHeight="1">
      <c r="E80" s="31"/>
      <c r="F80" s="31"/>
      <c r="G80" s="31"/>
      <c r="H80" s="37"/>
      <c r="I80" s="37"/>
      <c r="J80" s="37"/>
      <c r="K80" s="34"/>
      <c r="L80" s="34"/>
      <c r="M80" s="34"/>
    </row>
    <row r="81" spans="8:13" ht="13.5" customHeight="1">
      <c r="H81" s="29"/>
      <c r="I81" s="29"/>
      <c r="J81" s="29"/>
      <c r="K81" s="30"/>
      <c r="L81" s="30"/>
      <c r="M81" s="30"/>
    </row>
    <row r="82" spans="2:13" ht="13.5" customHeight="1">
      <c r="B82" s="31"/>
      <c r="C82" s="31"/>
      <c r="D82" s="31"/>
      <c r="H82" s="29"/>
      <c r="I82" s="29"/>
      <c r="J82" s="29"/>
      <c r="K82" s="32"/>
      <c r="L82" s="32"/>
      <c r="M82" s="32"/>
    </row>
    <row r="83" spans="5:13" ht="13.5" customHeight="1">
      <c r="E83" s="31"/>
      <c r="F83" s="31"/>
      <c r="G83" s="31"/>
      <c r="H83" s="29"/>
      <c r="I83" s="29"/>
      <c r="J83" s="29"/>
      <c r="K83" s="41"/>
      <c r="L83" s="41"/>
      <c r="M83" s="41"/>
    </row>
    <row r="84" spans="5:13" ht="13.5" customHeight="1">
      <c r="E84" s="31"/>
      <c r="F84" s="31"/>
      <c r="G84" s="31"/>
      <c r="H84" s="37"/>
      <c r="I84" s="37"/>
      <c r="J84" s="37"/>
      <c r="K84" s="34"/>
      <c r="L84" s="34"/>
      <c r="M84" s="34"/>
    </row>
    <row r="85" spans="8:13" ht="13.5" customHeight="1">
      <c r="H85" s="35"/>
      <c r="I85" s="35"/>
      <c r="J85" s="35"/>
      <c r="K85" s="30"/>
      <c r="L85" s="30"/>
      <c r="M85" s="30"/>
    </row>
    <row r="86" spans="5:13" ht="13.5" customHeight="1">
      <c r="E86" s="31"/>
      <c r="F86" s="31"/>
      <c r="G86" s="31"/>
      <c r="H86" s="35"/>
      <c r="I86" s="35"/>
      <c r="J86" s="35"/>
      <c r="K86" s="41"/>
      <c r="L86" s="41"/>
      <c r="M86" s="41"/>
    </row>
    <row r="87" spans="8:13" ht="22.5" customHeight="1">
      <c r="H87" s="37"/>
      <c r="I87" s="37"/>
      <c r="J87" s="37"/>
      <c r="K87" s="40"/>
      <c r="L87" s="40"/>
      <c r="M87" s="40"/>
    </row>
    <row r="88" spans="8:13" ht="13.5" customHeight="1">
      <c r="H88" s="29"/>
      <c r="I88" s="29"/>
      <c r="J88" s="29"/>
      <c r="K88" s="30"/>
      <c r="L88" s="30"/>
      <c r="M88" s="30"/>
    </row>
    <row r="89" spans="8:13" ht="13.5" customHeight="1">
      <c r="H89" s="37"/>
      <c r="I89" s="37"/>
      <c r="J89" s="37"/>
      <c r="K89" s="34"/>
      <c r="L89" s="34"/>
      <c r="M89" s="34"/>
    </row>
    <row r="90" spans="8:13" ht="13.5" customHeight="1">
      <c r="H90" s="29"/>
      <c r="I90" s="29"/>
      <c r="J90" s="29"/>
      <c r="K90" s="30"/>
      <c r="L90" s="30"/>
      <c r="M90" s="30"/>
    </row>
    <row r="91" spans="1:13" ht="13.5" customHeight="1">
      <c r="A91" s="31"/>
      <c r="H91" s="29"/>
      <c r="I91" s="29"/>
      <c r="J91" s="29"/>
      <c r="K91" s="30"/>
      <c r="L91" s="30"/>
      <c r="M91" s="30"/>
    </row>
    <row r="92" spans="8:13" ht="13.5" customHeight="1">
      <c r="H92" s="43"/>
      <c r="I92" s="43"/>
      <c r="J92" s="43"/>
      <c r="K92" s="41"/>
      <c r="L92" s="41"/>
      <c r="M92" s="41"/>
    </row>
    <row r="93" spans="2:13" ht="13.5" customHeight="1">
      <c r="B93" s="31"/>
      <c r="C93" s="31"/>
      <c r="D93" s="31"/>
      <c r="E93" s="31"/>
      <c r="F93" s="31"/>
      <c r="G93" s="31"/>
      <c r="H93" s="44"/>
      <c r="I93" s="44"/>
      <c r="J93" s="44"/>
      <c r="K93" s="41"/>
      <c r="L93" s="41"/>
      <c r="M93" s="41"/>
    </row>
    <row r="94" spans="2:13" ht="13.5" customHeight="1">
      <c r="B94" s="31"/>
      <c r="C94" s="31"/>
      <c r="D94" s="31"/>
      <c r="E94" s="31"/>
      <c r="F94" s="31"/>
      <c r="G94" s="31"/>
      <c r="H94" s="44"/>
      <c r="I94" s="44"/>
      <c r="J94" s="44"/>
      <c r="K94" s="32"/>
      <c r="L94" s="32"/>
      <c r="M94" s="32"/>
    </row>
    <row r="95" spans="2:13" ht="13.5" customHeight="1">
      <c r="B95" s="31"/>
      <c r="C95" s="31"/>
      <c r="D95" s="31"/>
      <c r="E95" s="31"/>
      <c r="F95" s="31"/>
      <c r="G95" s="31"/>
      <c r="H95" s="37"/>
      <c r="I95" s="37"/>
      <c r="J95" s="37"/>
      <c r="K95" s="38"/>
      <c r="L95" s="38"/>
      <c r="M95" s="38"/>
    </row>
    <row r="96" spans="8:13" ht="12.75">
      <c r="H96" s="29"/>
      <c r="I96" s="29"/>
      <c r="J96" s="29"/>
      <c r="K96" s="30"/>
      <c r="L96" s="30"/>
      <c r="M96" s="30"/>
    </row>
    <row r="97" spans="2:13" ht="12.75">
      <c r="B97" s="31"/>
      <c r="C97" s="31"/>
      <c r="D97" s="31"/>
      <c r="H97" s="29"/>
      <c r="I97" s="29"/>
      <c r="J97" s="29"/>
      <c r="K97" s="41"/>
      <c r="L97" s="41"/>
      <c r="M97" s="41"/>
    </row>
    <row r="98" spans="5:13" ht="12.75">
      <c r="E98" s="31"/>
      <c r="F98" s="31"/>
      <c r="G98" s="31"/>
      <c r="H98" s="29"/>
      <c r="I98" s="29"/>
      <c r="J98" s="29"/>
      <c r="K98" s="32"/>
      <c r="L98" s="32"/>
      <c r="M98" s="32"/>
    </row>
    <row r="99" spans="5:13" ht="12.75">
      <c r="E99" s="31"/>
      <c r="F99" s="31"/>
      <c r="G99" s="31"/>
      <c r="H99" s="37"/>
      <c r="I99" s="37"/>
      <c r="J99" s="37"/>
      <c r="K99" s="34"/>
      <c r="L99" s="34"/>
      <c r="M99" s="34"/>
    </row>
    <row r="100" spans="8:13" ht="12.75">
      <c r="H100" s="29"/>
      <c r="I100" s="29"/>
      <c r="J100" s="29"/>
      <c r="K100" s="30"/>
      <c r="L100" s="30"/>
      <c r="M100" s="30"/>
    </row>
    <row r="101" spans="8:13" ht="12.75">
      <c r="H101" s="29"/>
      <c r="I101" s="29"/>
      <c r="J101" s="29"/>
      <c r="K101" s="30"/>
      <c r="L101" s="30"/>
      <c r="M101" s="30"/>
    </row>
    <row r="102" spans="8:13" ht="12.75">
      <c r="H102" s="45"/>
      <c r="I102" s="45"/>
      <c r="J102" s="45"/>
      <c r="K102" s="46"/>
      <c r="L102" s="46"/>
      <c r="M102" s="46"/>
    </row>
    <row r="103" spans="8:13" ht="12.75">
      <c r="H103" s="29"/>
      <c r="I103" s="29"/>
      <c r="J103" s="29"/>
      <c r="K103" s="30"/>
      <c r="L103" s="30"/>
      <c r="M103" s="30"/>
    </row>
    <row r="104" spans="8:13" ht="12.75">
      <c r="H104" s="29"/>
      <c r="I104" s="29"/>
      <c r="J104" s="29"/>
      <c r="K104" s="30"/>
      <c r="L104" s="30"/>
      <c r="M104" s="30"/>
    </row>
    <row r="105" spans="8:13" ht="12.75">
      <c r="H105" s="29"/>
      <c r="I105" s="29"/>
      <c r="J105" s="29"/>
      <c r="K105" s="30"/>
      <c r="L105" s="30"/>
      <c r="M105" s="30"/>
    </row>
    <row r="106" spans="8:13" ht="12.75">
      <c r="H106" s="37"/>
      <c r="I106" s="37"/>
      <c r="J106" s="37"/>
      <c r="K106" s="34"/>
      <c r="L106" s="34"/>
      <c r="M106" s="34"/>
    </row>
    <row r="107" spans="8:13" ht="12.75">
      <c r="H107" s="29"/>
      <c r="I107" s="29"/>
      <c r="J107" s="29"/>
      <c r="K107" s="30"/>
      <c r="L107" s="30"/>
      <c r="M107" s="30"/>
    </row>
    <row r="108" spans="8:13" ht="12.75">
      <c r="H108" s="37"/>
      <c r="I108" s="37"/>
      <c r="J108" s="37"/>
      <c r="K108" s="34"/>
      <c r="L108" s="34"/>
      <c r="M108" s="34"/>
    </row>
    <row r="109" spans="8:13" ht="12.75">
      <c r="H109" s="29"/>
      <c r="I109" s="29"/>
      <c r="J109" s="29"/>
      <c r="K109" s="30"/>
      <c r="L109" s="30"/>
      <c r="M109" s="30"/>
    </row>
    <row r="110" spans="8:13" ht="12.75">
      <c r="H110" s="29"/>
      <c r="I110" s="29"/>
      <c r="J110" s="29"/>
      <c r="K110" s="30"/>
      <c r="L110" s="30"/>
      <c r="M110" s="30"/>
    </row>
    <row r="111" spans="8:13" ht="12.75">
      <c r="H111" s="29"/>
      <c r="I111" s="29"/>
      <c r="J111" s="29"/>
      <c r="K111" s="30"/>
      <c r="L111" s="30"/>
      <c r="M111" s="30"/>
    </row>
    <row r="112" spans="1:13" ht="12.75">
      <c r="A112" s="47"/>
      <c r="H112" s="29"/>
      <c r="I112" s="29"/>
      <c r="J112" s="29"/>
      <c r="K112" s="30"/>
      <c r="L112" s="30"/>
      <c r="M112" s="30"/>
    </row>
    <row r="113" spans="2:13" ht="28.5" customHeight="1">
      <c r="B113" s="47"/>
      <c r="C113" s="47"/>
      <c r="D113" s="47"/>
      <c r="E113" s="47"/>
      <c r="F113" s="47"/>
      <c r="G113" s="47"/>
      <c r="H113" s="48"/>
      <c r="I113" s="48"/>
      <c r="J113" s="48"/>
      <c r="K113" s="49"/>
      <c r="L113" s="94"/>
      <c r="M113" s="94"/>
    </row>
    <row r="114" spans="5:13" ht="12.75">
      <c r="E114" s="31"/>
      <c r="F114" s="31"/>
      <c r="G114" s="31"/>
      <c r="H114" s="29"/>
      <c r="I114" s="29"/>
      <c r="J114" s="29"/>
      <c r="K114" s="32"/>
      <c r="L114" s="32"/>
      <c r="M114" s="32"/>
    </row>
    <row r="115" spans="8:13" ht="12.75">
      <c r="H115" s="50"/>
      <c r="I115" s="50"/>
      <c r="J115" s="50"/>
      <c r="K115" s="51"/>
      <c r="L115" s="51"/>
      <c r="M115" s="51"/>
    </row>
    <row r="116" spans="8:13" ht="12.75">
      <c r="H116" s="29"/>
      <c r="I116" s="29"/>
      <c r="J116" s="29"/>
      <c r="K116" s="30"/>
      <c r="L116" s="30"/>
      <c r="M116" s="30"/>
    </row>
    <row r="117" spans="8:13" ht="12.75">
      <c r="H117" s="45"/>
      <c r="I117" s="45"/>
      <c r="J117" s="45"/>
      <c r="K117" s="46"/>
      <c r="L117" s="46"/>
      <c r="M117" s="46"/>
    </row>
    <row r="118" spans="8:13" ht="12.75">
      <c r="H118" s="45"/>
      <c r="I118" s="45"/>
      <c r="J118" s="45"/>
      <c r="K118" s="46"/>
      <c r="L118" s="46"/>
      <c r="M118" s="46"/>
    </row>
    <row r="119" spans="8:13" ht="12.75">
      <c r="H119" s="29"/>
      <c r="I119" s="29"/>
      <c r="J119" s="29"/>
      <c r="K119" s="30"/>
      <c r="L119" s="30"/>
      <c r="M119" s="30"/>
    </row>
    <row r="120" spans="8:13" ht="12.75">
      <c r="H120" s="37"/>
      <c r="I120" s="37"/>
      <c r="J120" s="37"/>
      <c r="K120" s="34"/>
      <c r="L120" s="34"/>
      <c r="M120" s="34"/>
    </row>
    <row r="121" spans="8:13" ht="12.75">
      <c r="H121" s="29"/>
      <c r="I121" s="29"/>
      <c r="J121" s="29"/>
      <c r="K121" s="30"/>
      <c r="L121" s="30"/>
      <c r="M121" s="30"/>
    </row>
    <row r="122" spans="8:13" ht="12.75">
      <c r="H122" s="29"/>
      <c r="I122" s="29"/>
      <c r="J122" s="29"/>
      <c r="K122" s="30"/>
      <c r="L122" s="30"/>
      <c r="M122" s="30"/>
    </row>
    <row r="123" spans="8:13" ht="12.75">
      <c r="H123" s="37"/>
      <c r="I123" s="37"/>
      <c r="J123" s="37"/>
      <c r="K123" s="34"/>
      <c r="L123" s="34"/>
      <c r="M123" s="34"/>
    </row>
    <row r="124" spans="8:13" ht="12.75">
      <c r="H124" s="29"/>
      <c r="I124" s="29"/>
      <c r="J124" s="29"/>
      <c r="K124" s="30"/>
      <c r="L124" s="30"/>
      <c r="M124" s="30"/>
    </row>
    <row r="125" spans="8:13" ht="12.75">
      <c r="H125" s="45"/>
      <c r="I125" s="45"/>
      <c r="J125" s="45"/>
      <c r="K125" s="46"/>
      <c r="L125" s="46"/>
      <c r="M125" s="46"/>
    </row>
    <row r="126" spans="8:13" ht="12.75">
      <c r="H126" s="37"/>
      <c r="I126" s="37"/>
      <c r="J126" s="37"/>
      <c r="K126" s="51"/>
      <c r="L126" s="51"/>
      <c r="M126" s="51"/>
    </row>
    <row r="127" spans="8:13" ht="12.75">
      <c r="H127" s="35"/>
      <c r="I127" s="35"/>
      <c r="J127" s="35"/>
      <c r="K127" s="46"/>
      <c r="L127" s="46"/>
      <c r="M127" s="46"/>
    </row>
    <row r="128" spans="8:13" ht="12.75">
      <c r="H128" s="37"/>
      <c r="I128" s="37"/>
      <c r="J128" s="37"/>
      <c r="K128" s="34"/>
      <c r="L128" s="34"/>
      <c r="M128" s="34"/>
    </row>
    <row r="129" spans="8:13" ht="12.75">
      <c r="H129" s="29"/>
      <c r="I129" s="29"/>
      <c r="J129" s="29"/>
      <c r="K129" s="30"/>
      <c r="L129" s="30"/>
      <c r="M129" s="30"/>
    </row>
    <row r="130" spans="5:13" ht="12.75">
      <c r="E130" s="31"/>
      <c r="F130" s="31"/>
      <c r="G130" s="31"/>
      <c r="H130" s="29"/>
      <c r="I130" s="29"/>
      <c r="J130" s="29"/>
      <c r="K130" s="32"/>
      <c r="L130" s="32"/>
      <c r="M130" s="32"/>
    </row>
    <row r="131" spans="8:13" ht="12.75">
      <c r="H131" s="35"/>
      <c r="I131" s="35"/>
      <c r="J131" s="35"/>
      <c r="K131" s="34"/>
      <c r="L131" s="34"/>
      <c r="M131" s="34"/>
    </row>
    <row r="132" spans="8:13" ht="12.75">
      <c r="H132" s="35"/>
      <c r="I132" s="35"/>
      <c r="J132" s="35"/>
      <c r="K132" s="46"/>
      <c r="L132" s="46"/>
      <c r="M132" s="46"/>
    </row>
    <row r="133" spans="5:13" ht="12.75">
      <c r="E133" s="31"/>
      <c r="F133" s="31"/>
      <c r="G133" s="31"/>
      <c r="H133" s="35"/>
      <c r="I133" s="35"/>
      <c r="J133" s="35"/>
      <c r="K133" s="52"/>
      <c r="L133" s="52"/>
      <c r="M133" s="52"/>
    </row>
    <row r="134" spans="5:13" ht="12.75">
      <c r="E134" s="31"/>
      <c r="F134" s="31"/>
      <c r="G134" s="31"/>
      <c r="H134" s="37"/>
      <c r="I134" s="37"/>
      <c r="J134" s="37"/>
      <c r="K134" s="38"/>
      <c r="L134" s="38"/>
      <c r="M134" s="38"/>
    </row>
    <row r="135" spans="8:13" ht="12.75">
      <c r="H135" s="29"/>
      <c r="I135" s="29"/>
      <c r="J135" s="29"/>
      <c r="K135" s="30"/>
      <c r="L135" s="30"/>
      <c r="M135" s="30"/>
    </row>
    <row r="136" spans="8:13" ht="12.75">
      <c r="H136" s="50"/>
      <c r="I136" s="50"/>
      <c r="J136" s="50"/>
      <c r="K136" s="53"/>
      <c r="L136" s="53"/>
      <c r="M136" s="53"/>
    </row>
    <row r="137" spans="8:13" ht="11.25" customHeight="1">
      <c r="H137" s="45"/>
      <c r="I137" s="45"/>
      <c r="J137" s="45"/>
      <c r="K137" s="46"/>
      <c r="L137" s="46"/>
      <c r="M137" s="46"/>
    </row>
    <row r="138" spans="2:13" ht="24" customHeight="1">
      <c r="B138" s="31"/>
      <c r="C138" s="31"/>
      <c r="D138" s="31"/>
      <c r="H138" s="45"/>
      <c r="I138" s="45"/>
      <c r="J138" s="45"/>
      <c r="K138" s="54"/>
      <c r="L138" s="54"/>
      <c r="M138" s="54"/>
    </row>
    <row r="139" spans="5:13" ht="15" customHeight="1">
      <c r="E139" s="31"/>
      <c r="F139" s="31"/>
      <c r="G139" s="31"/>
      <c r="H139" s="45"/>
      <c r="I139" s="45"/>
      <c r="J139" s="45"/>
      <c r="K139" s="54"/>
      <c r="L139" s="54"/>
      <c r="M139" s="54"/>
    </row>
    <row r="140" spans="8:13" ht="11.25" customHeight="1">
      <c r="H140" s="50"/>
      <c r="I140" s="50"/>
      <c r="J140" s="50"/>
      <c r="K140" s="51"/>
      <c r="L140" s="51"/>
      <c r="M140" s="51"/>
    </row>
    <row r="141" spans="8:13" ht="12.75">
      <c r="H141" s="45"/>
      <c r="I141" s="45"/>
      <c r="J141" s="45"/>
      <c r="K141" s="46"/>
      <c r="L141" s="46"/>
      <c r="M141" s="46"/>
    </row>
    <row r="142" spans="2:13" ht="13.5" customHeight="1">
      <c r="B142" s="31"/>
      <c r="C142" s="31"/>
      <c r="D142" s="31"/>
      <c r="H142" s="45"/>
      <c r="I142" s="45"/>
      <c r="J142" s="45"/>
      <c r="K142" s="55"/>
      <c r="L142" s="55"/>
      <c r="M142" s="55"/>
    </row>
    <row r="143" spans="5:13" ht="12.75" customHeight="1">
      <c r="E143" s="31"/>
      <c r="F143" s="31"/>
      <c r="G143" s="31"/>
      <c r="H143" s="45"/>
      <c r="I143" s="45"/>
      <c r="J143" s="45"/>
      <c r="K143" s="32"/>
      <c r="L143" s="32"/>
      <c r="M143" s="32"/>
    </row>
    <row r="144" spans="5:13" ht="12.75" customHeight="1">
      <c r="E144" s="31"/>
      <c r="F144" s="31"/>
      <c r="G144" s="31"/>
      <c r="H144" s="37"/>
      <c r="I144" s="37"/>
      <c r="J144" s="37"/>
      <c r="K144" s="38"/>
      <c r="L144" s="38"/>
      <c r="M144" s="38"/>
    </row>
    <row r="145" spans="8:13" ht="12.75">
      <c r="H145" s="29"/>
      <c r="I145" s="29"/>
      <c r="J145" s="29"/>
      <c r="K145" s="30"/>
      <c r="L145" s="30"/>
      <c r="M145" s="30"/>
    </row>
    <row r="146" spans="5:13" ht="12.75">
      <c r="E146" s="31"/>
      <c r="F146" s="31"/>
      <c r="G146" s="31"/>
      <c r="H146" s="29"/>
      <c r="I146" s="29"/>
      <c r="J146" s="29"/>
      <c r="K146" s="52"/>
      <c r="L146" s="52"/>
      <c r="M146" s="52"/>
    </row>
    <row r="147" spans="8:13" ht="12.75">
      <c r="H147" s="50"/>
      <c r="I147" s="50"/>
      <c r="J147" s="50"/>
      <c r="K147" s="51"/>
      <c r="L147" s="51"/>
      <c r="M147" s="51"/>
    </row>
    <row r="148" spans="8:13" ht="12.75">
      <c r="H148" s="45"/>
      <c r="I148" s="45"/>
      <c r="J148" s="45"/>
      <c r="K148" s="46"/>
      <c r="L148" s="46"/>
      <c r="M148" s="46"/>
    </row>
    <row r="149" spans="1:13" ht="15.75">
      <c r="A149" s="56"/>
      <c r="H149" s="29"/>
      <c r="I149" s="29"/>
      <c r="J149" s="29"/>
      <c r="K149" s="30"/>
      <c r="L149" s="30"/>
      <c r="M149" s="30"/>
    </row>
    <row r="150" spans="1:13" ht="19.5" customHeight="1">
      <c r="A150" s="31"/>
      <c r="B150" s="10"/>
      <c r="C150" s="10"/>
      <c r="D150" s="10"/>
      <c r="E150" s="10"/>
      <c r="F150" s="10"/>
      <c r="G150" s="10"/>
      <c r="H150" s="10"/>
      <c r="I150" s="10"/>
      <c r="J150" s="10"/>
      <c r="K150" s="41"/>
      <c r="L150" s="41"/>
      <c r="M150" s="41"/>
    </row>
    <row r="151" spans="1:13" ht="15" customHeight="1">
      <c r="A151" s="31"/>
      <c r="H151" s="43"/>
      <c r="I151" s="43"/>
      <c r="J151" s="43"/>
      <c r="K151" s="41"/>
      <c r="L151" s="41"/>
      <c r="M151" s="41"/>
    </row>
    <row r="152" spans="2:13" ht="12.75">
      <c r="B152" s="31"/>
      <c r="C152" s="31"/>
      <c r="D152" s="31"/>
      <c r="H152" s="43"/>
      <c r="I152" s="43"/>
      <c r="J152" s="43"/>
      <c r="K152" s="32"/>
      <c r="L152" s="32"/>
      <c r="M152" s="32"/>
    </row>
    <row r="153" spans="5:13" ht="12.75">
      <c r="E153" s="31"/>
      <c r="F153" s="31"/>
      <c r="G153" s="31"/>
      <c r="H153" s="29"/>
      <c r="I153" s="29"/>
      <c r="J153" s="29"/>
      <c r="K153" s="41"/>
      <c r="L153" s="41"/>
      <c r="M153" s="41"/>
    </row>
    <row r="154" spans="8:13" ht="12.75">
      <c r="H154" s="33"/>
      <c r="I154" s="33"/>
      <c r="J154" s="33"/>
      <c r="K154" s="34"/>
      <c r="L154" s="34"/>
      <c r="M154" s="34"/>
    </row>
    <row r="155" spans="2:13" ht="12.75">
      <c r="B155" s="31"/>
      <c r="C155" s="31"/>
      <c r="D155" s="31"/>
      <c r="H155" s="29"/>
      <c r="I155" s="29"/>
      <c r="J155" s="29"/>
      <c r="K155" s="32"/>
      <c r="L155" s="32"/>
      <c r="M155" s="32"/>
    </row>
    <row r="156" spans="5:13" ht="12.75">
      <c r="E156" s="31"/>
      <c r="F156" s="31"/>
      <c r="G156" s="31"/>
      <c r="H156" s="29"/>
      <c r="I156" s="29"/>
      <c r="J156" s="29"/>
      <c r="K156" s="32"/>
      <c r="L156" s="32"/>
      <c r="M156" s="32"/>
    </row>
    <row r="157" spans="8:13" ht="12.75">
      <c r="H157" s="37"/>
      <c r="I157" s="37"/>
      <c r="J157" s="37"/>
      <c r="K157" s="38"/>
      <c r="L157" s="38"/>
      <c r="M157" s="38"/>
    </row>
    <row r="158" spans="5:13" ht="22.5" customHeight="1">
      <c r="E158" s="31"/>
      <c r="F158" s="31"/>
      <c r="G158" s="31"/>
      <c r="H158" s="29"/>
      <c r="I158" s="29"/>
      <c r="J158" s="29"/>
      <c r="K158" s="39"/>
      <c r="L158" s="39"/>
      <c r="M158" s="39"/>
    </row>
    <row r="159" spans="8:13" ht="12.75">
      <c r="H159" s="29"/>
      <c r="I159" s="29"/>
      <c r="J159" s="29"/>
      <c r="K159" s="38"/>
      <c r="L159" s="38"/>
      <c r="M159" s="38"/>
    </row>
    <row r="160" spans="2:13" ht="12.75">
      <c r="B160" s="31"/>
      <c r="C160" s="31"/>
      <c r="D160" s="31"/>
      <c r="H160" s="35"/>
      <c r="I160" s="35"/>
      <c r="J160" s="35"/>
      <c r="K160" s="41"/>
      <c r="L160" s="41"/>
      <c r="M160" s="41"/>
    </row>
    <row r="161" spans="5:13" ht="12.75">
      <c r="E161" s="31"/>
      <c r="F161" s="31"/>
      <c r="G161" s="31"/>
      <c r="H161" s="35"/>
      <c r="I161" s="35"/>
      <c r="J161" s="35"/>
      <c r="K161" s="42"/>
      <c r="L161" s="42"/>
      <c r="M161" s="42"/>
    </row>
    <row r="162" spans="1:13" ht="12.75">
      <c r="A162" s="31"/>
      <c r="H162" s="37"/>
      <c r="I162" s="37"/>
      <c r="J162" s="37"/>
      <c r="K162" s="34"/>
      <c r="L162" s="34"/>
      <c r="M162" s="34"/>
    </row>
    <row r="163" spans="8:13" ht="13.5" customHeight="1">
      <c r="H163" s="43"/>
      <c r="I163" s="43"/>
      <c r="J163" s="43"/>
      <c r="K163" s="41"/>
      <c r="L163" s="41"/>
      <c r="M163" s="41"/>
    </row>
    <row r="164" spans="2:13" ht="13.5" customHeight="1">
      <c r="B164" s="31"/>
      <c r="C164" s="31"/>
      <c r="D164" s="31"/>
      <c r="H164" s="29"/>
      <c r="I164" s="29"/>
      <c r="J164" s="29"/>
      <c r="K164" s="41"/>
      <c r="L164" s="41"/>
      <c r="M164" s="41"/>
    </row>
    <row r="165" spans="5:13" ht="13.5" customHeight="1">
      <c r="E165" s="31"/>
      <c r="F165" s="31"/>
      <c r="G165" s="31"/>
      <c r="H165" s="29"/>
      <c r="I165" s="29"/>
      <c r="J165" s="29"/>
      <c r="K165" s="32"/>
      <c r="L165" s="32"/>
      <c r="M165" s="32"/>
    </row>
    <row r="166" spans="5:13" ht="12.75">
      <c r="E166" s="31"/>
      <c r="F166" s="31"/>
      <c r="G166" s="31"/>
      <c r="H166" s="37"/>
      <c r="I166" s="37"/>
      <c r="J166" s="37"/>
      <c r="K166" s="34"/>
      <c r="L166" s="34"/>
      <c r="M166" s="34"/>
    </row>
    <row r="167" spans="5:13" ht="12.75">
      <c r="E167" s="31"/>
      <c r="F167" s="31"/>
      <c r="G167" s="31"/>
      <c r="H167" s="29"/>
      <c r="I167" s="29"/>
      <c r="J167" s="29"/>
      <c r="K167" s="32"/>
      <c r="L167" s="32"/>
      <c r="M167" s="32"/>
    </row>
    <row r="168" spans="8:13" ht="12.75">
      <c r="H168" s="50"/>
      <c r="I168" s="50"/>
      <c r="J168" s="50"/>
      <c r="K168" s="51"/>
      <c r="L168" s="51"/>
      <c r="M168" s="51"/>
    </row>
    <row r="169" spans="5:13" ht="12.75">
      <c r="E169" s="31"/>
      <c r="F169" s="31"/>
      <c r="G169" s="31"/>
      <c r="H169" s="35"/>
      <c r="I169" s="35"/>
      <c r="J169" s="35"/>
      <c r="K169" s="52"/>
      <c r="L169" s="52"/>
      <c r="M169" s="52"/>
    </row>
    <row r="170" spans="5:13" ht="12.75">
      <c r="E170" s="31"/>
      <c r="F170" s="31"/>
      <c r="G170" s="31"/>
      <c r="H170" s="37"/>
      <c r="I170" s="37"/>
      <c r="J170" s="37"/>
      <c r="K170" s="38"/>
      <c r="L170" s="38"/>
      <c r="M170" s="38"/>
    </row>
    <row r="171" spans="8:13" ht="12.75">
      <c r="H171" s="50"/>
      <c r="I171" s="50"/>
      <c r="J171" s="50"/>
      <c r="K171" s="57"/>
      <c r="L171" s="57"/>
      <c r="M171" s="57"/>
    </row>
    <row r="172" spans="2:13" ht="12.75">
      <c r="B172" s="31"/>
      <c r="C172" s="31"/>
      <c r="D172" s="31"/>
      <c r="H172" s="45"/>
      <c r="I172" s="45"/>
      <c r="J172" s="45"/>
      <c r="K172" s="55"/>
      <c r="L172" s="55"/>
      <c r="M172" s="55"/>
    </row>
    <row r="173" spans="5:13" ht="12.75">
      <c r="E173" s="31"/>
      <c r="F173" s="31"/>
      <c r="G173" s="31"/>
      <c r="H173" s="45"/>
      <c r="I173" s="45"/>
      <c r="J173" s="45"/>
      <c r="K173" s="32"/>
      <c r="L173" s="32"/>
      <c r="M173" s="32"/>
    </row>
    <row r="174" spans="5:13" ht="12.75">
      <c r="E174" s="31"/>
      <c r="F174" s="31"/>
      <c r="G174" s="31"/>
      <c r="H174" s="37"/>
      <c r="I174" s="37"/>
      <c r="J174" s="37"/>
      <c r="K174" s="38"/>
      <c r="L174" s="38"/>
      <c r="M174" s="38"/>
    </row>
    <row r="175" spans="5:13" ht="12.75">
      <c r="E175" s="31"/>
      <c r="F175" s="31"/>
      <c r="G175" s="31"/>
      <c r="H175" s="37"/>
      <c r="I175" s="37"/>
      <c r="J175" s="37"/>
      <c r="K175" s="38"/>
      <c r="L175" s="38"/>
      <c r="M175" s="38"/>
    </row>
    <row r="176" spans="1:13" ht="18">
      <c r="A176" s="220"/>
      <c r="H176" s="29"/>
      <c r="I176" s="29"/>
      <c r="J176" s="29"/>
      <c r="K176" s="30"/>
      <c r="L176" s="30"/>
      <c r="M176" s="30"/>
    </row>
    <row r="177" spans="1:13" s="58" customFormat="1" ht="18" customHeight="1">
      <c r="A177" s="47"/>
      <c r="B177" s="221"/>
      <c r="C177" s="221"/>
      <c r="D177" s="221"/>
      <c r="E177" s="221"/>
      <c r="F177" s="221"/>
      <c r="G177" s="221"/>
      <c r="H177" s="221"/>
      <c r="I177" s="221"/>
      <c r="J177" s="221"/>
      <c r="K177" s="221"/>
      <c r="L177" s="65"/>
      <c r="M177" s="65"/>
    </row>
    <row r="178" spans="2:13" ht="28.5" customHeight="1">
      <c r="B178" s="47"/>
      <c r="C178" s="47"/>
      <c r="D178" s="47"/>
      <c r="E178" s="47"/>
      <c r="F178" s="47"/>
      <c r="G178" s="47"/>
      <c r="H178" s="48"/>
      <c r="I178" s="48"/>
      <c r="J178" s="48"/>
      <c r="K178" s="49"/>
      <c r="L178" s="94"/>
      <c r="M178" s="94"/>
    </row>
    <row r="179" ht="15.75">
      <c r="A179" s="60"/>
    </row>
    <row r="180" spans="1:13" ht="12.75">
      <c r="A180" s="31"/>
      <c r="B180" s="31"/>
      <c r="C180" s="31"/>
      <c r="D180" s="31"/>
      <c r="E180" s="31"/>
      <c r="F180" s="31"/>
      <c r="G180" s="31"/>
      <c r="H180" s="61"/>
      <c r="I180" s="61"/>
      <c r="J180" s="61"/>
      <c r="K180" s="9"/>
      <c r="L180" s="9"/>
      <c r="M180" s="9"/>
    </row>
    <row r="181" spans="1:13" ht="12.75">
      <c r="A181" s="31"/>
      <c r="B181" s="31"/>
      <c r="C181" s="31"/>
      <c r="D181" s="31"/>
      <c r="E181" s="31"/>
      <c r="F181" s="31"/>
      <c r="G181" s="31"/>
      <c r="H181" s="61"/>
      <c r="I181" s="61"/>
      <c r="J181" s="61"/>
      <c r="K181" s="9"/>
      <c r="L181" s="9"/>
      <c r="M181" s="9"/>
    </row>
    <row r="182" spans="1:13" ht="17.25" customHeight="1">
      <c r="A182" s="31"/>
      <c r="B182" s="31"/>
      <c r="C182" s="31"/>
      <c r="D182" s="31"/>
      <c r="E182" s="31"/>
      <c r="F182" s="31"/>
      <c r="G182" s="31"/>
      <c r="H182" s="61"/>
      <c r="I182" s="61"/>
      <c r="J182" s="61"/>
      <c r="K182" s="9"/>
      <c r="L182" s="9"/>
      <c r="M182" s="9"/>
    </row>
    <row r="183" spans="1:13" ht="13.5" customHeight="1">
      <c r="A183" s="31"/>
      <c r="B183" s="31"/>
      <c r="C183" s="31"/>
      <c r="D183" s="31"/>
      <c r="E183" s="31"/>
      <c r="F183" s="31"/>
      <c r="G183" s="31"/>
      <c r="H183" s="61"/>
      <c r="I183" s="61"/>
      <c r="J183" s="61"/>
      <c r="K183" s="9"/>
      <c r="L183" s="9"/>
      <c r="M183" s="9"/>
    </row>
    <row r="184" spans="1:13" ht="12.75">
      <c r="A184" s="31"/>
      <c r="B184" s="31"/>
      <c r="C184" s="31"/>
      <c r="D184" s="31"/>
      <c r="E184" s="31"/>
      <c r="F184" s="31"/>
      <c r="G184" s="31"/>
      <c r="H184" s="61"/>
      <c r="I184" s="61"/>
      <c r="J184" s="61"/>
      <c r="K184" s="9"/>
      <c r="L184" s="9"/>
      <c r="M184" s="9"/>
    </row>
    <row r="185" spans="1:7" ht="12.75">
      <c r="A185" s="31"/>
      <c r="B185" s="31"/>
      <c r="C185" s="31"/>
      <c r="D185" s="31"/>
      <c r="E185" s="31"/>
      <c r="F185" s="31"/>
      <c r="G185" s="31"/>
    </row>
    <row r="186" spans="1:13" ht="12.75">
      <c r="A186" s="31"/>
      <c r="B186" s="31"/>
      <c r="C186" s="31"/>
      <c r="D186" s="31"/>
      <c r="E186" s="31"/>
      <c r="F186" s="31"/>
      <c r="G186" s="31"/>
      <c r="H186" s="61"/>
      <c r="I186" s="61"/>
      <c r="J186" s="61"/>
      <c r="K186" s="9"/>
      <c r="L186" s="9"/>
      <c r="M186" s="9"/>
    </row>
    <row r="187" spans="1:13" ht="12.75">
      <c r="A187" s="31"/>
      <c r="B187" s="31"/>
      <c r="C187" s="31"/>
      <c r="D187" s="31"/>
      <c r="E187" s="31"/>
      <c r="F187" s="31"/>
      <c r="G187" s="31"/>
      <c r="H187" s="61"/>
      <c r="I187" s="61"/>
      <c r="J187" s="61"/>
      <c r="K187" s="62"/>
      <c r="L187" s="62"/>
      <c r="M187" s="62"/>
    </row>
    <row r="188" spans="1:13" ht="12.75">
      <c r="A188" s="31"/>
      <c r="B188" s="31"/>
      <c r="C188" s="31"/>
      <c r="D188" s="31"/>
      <c r="E188" s="31"/>
      <c r="F188" s="31"/>
      <c r="G188" s="31"/>
      <c r="H188" s="61"/>
      <c r="I188" s="61"/>
      <c r="J188" s="61"/>
      <c r="K188" s="9"/>
      <c r="L188" s="9"/>
      <c r="M188" s="9"/>
    </row>
    <row r="189" spans="2:13" ht="22.5" customHeight="1">
      <c r="B189" s="31"/>
      <c r="C189" s="31"/>
      <c r="D189" s="31"/>
      <c r="E189" s="31"/>
      <c r="F189" s="31"/>
      <c r="G189" s="31"/>
      <c r="H189" s="61"/>
      <c r="I189" s="61"/>
      <c r="J189" s="61"/>
      <c r="K189" s="39"/>
      <c r="L189" s="39"/>
      <c r="M189" s="39"/>
    </row>
    <row r="190" spans="8:13" ht="22.5" customHeight="1">
      <c r="H190" s="37"/>
      <c r="I190" s="37"/>
      <c r="J190" s="37"/>
      <c r="K190" s="40"/>
      <c r="L190" s="40"/>
      <c r="M190" s="40"/>
    </row>
  </sheetData>
  <sheetProtection/>
  <mergeCells count="22">
    <mergeCell ref="A1:P1"/>
    <mergeCell ref="B41:P41"/>
    <mergeCell ref="B43:P43"/>
    <mergeCell ref="B53:P53"/>
    <mergeCell ref="B55:P55"/>
    <mergeCell ref="B3:P3"/>
    <mergeCell ref="B65:P65"/>
    <mergeCell ref="B4:D4"/>
    <mergeCell ref="B44:D44"/>
    <mergeCell ref="B56:D56"/>
    <mergeCell ref="E44:G44"/>
    <mergeCell ref="E56:G56"/>
    <mergeCell ref="H44:J44"/>
    <mergeCell ref="K44:M44"/>
    <mergeCell ref="N44:P44"/>
    <mergeCell ref="N56:P56"/>
    <mergeCell ref="K56:M56"/>
    <mergeCell ref="H56:J56"/>
    <mergeCell ref="E4:G4"/>
    <mergeCell ref="H4:J4"/>
    <mergeCell ref="K4:M4"/>
    <mergeCell ref="N4:P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fitToHeight="0" fitToWidth="1" horizontalDpi="600" verticalDpi="600" orientation="landscape" paperSize="9" scale="77" r:id="rId2"/>
  <headerFooter alignWithMargins="0">
    <oddFooter>&amp;R&amp;P</oddFooter>
  </headerFooter>
  <rowBreaks count="3" manualBreakCount="3">
    <brk id="41" max="8" man="1"/>
    <brk id="111" max="9" man="1"/>
    <brk id="17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48"/>
  <sheetViews>
    <sheetView tabSelected="1" zoomScalePageLayoutView="0" workbookViewId="0" topLeftCell="A58">
      <selection activeCell="H84" sqref="H84"/>
    </sheetView>
  </sheetViews>
  <sheetFormatPr defaultColWidth="11.421875" defaultRowHeight="12.75"/>
  <cols>
    <col min="1" max="1" width="8.28125" style="69" customWidth="1"/>
    <col min="2" max="2" width="36.28125" style="71" customWidth="1"/>
    <col min="3" max="8" width="10.00390625" style="2" customWidth="1"/>
    <col min="9" max="14" width="8.57421875" style="2" customWidth="1"/>
    <col min="15" max="17" width="10.00390625" style="2" customWidth="1"/>
    <col min="18" max="29" width="8.57421875" style="2" customWidth="1"/>
    <col min="30" max="16384" width="11.421875" style="8" customWidth="1"/>
  </cols>
  <sheetData>
    <row r="1" spans="1:29" ht="24" customHeight="1" thickBot="1">
      <c r="A1" s="501" t="s">
        <v>203</v>
      </c>
      <c r="B1" s="501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</row>
    <row r="2" spans="1:29" s="9" customFormat="1" ht="39" customHeight="1" thickBot="1">
      <c r="A2" s="503" t="s">
        <v>17</v>
      </c>
      <c r="B2" s="493" t="s">
        <v>18</v>
      </c>
      <c r="C2" s="495" t="s">
        <v>202</v>
      </c>
      <c r="D2" s="479"/>
      <c r="E2" s="480"/>
      <c r="F2" s="497" t="s">
        <v>130</v>
      </c>
      <c r="G2" s="479"/>
      <c r="H2" s="479"/>
      <c r="I2" s="496" t="s">
        <v>38</v>
      </c>
      <c r="J2" s="479"/>
      <c r="K2" s="480"/>
      <c r="L2" s="496" t="s">
        <v>13</v>
      </c>
      <c r="M2" s="479"/>
      <c r="N2" s="480"/>
      <c r="O2" s="498" t="s">
        <v>156</v>
      </c>
      <c r="P2" s="499"/>
      <c r="Q2" s="500"/>
      <c r="R2" s="496" t="s">
        <v>151</v>
      </c>
      <c r="S2" s="479"/>
      <c r="T2" s="480"/>
      <c r="U2" s="497" t="s">
        <v>19</v>
      </c>
      <c r="V2" s="479"/>
      <c r="W2" s="480"/>
      <c r="X2" s="496" t="s">
        <v>177</v>
      </c>
      <c r="Y2" s="479"/>
      <c r="Z2" s="480"/>
      <c r="AA2" s="497" t="s">
        <v>204</v>
      </c>
      <c r="AB2" s="479"/>
      <c r="AC2" s="480"/>
    </row>
    <row r="3" spans="1:29" ht="22.5">
      <c r="A3" s="504"/>
      <c r="B3" s="494"/>
      <c r="C3" s="214" t="s">
        <v>127</v>
      </c>
      <c r="D3" s="215" t="s">
        <v>129</v>
      </c>
      <c r="E3" s="216" t="s">
        <v>128</v>
      </c>
      <c r="F3" s="217" t="s">
        <v>127</v>
      </c>
      <c r="G3" s="215" t="s">
        <v>129</v>
      </c>
      <c r="H3" s="218" t="s">
        <v>128</v>
      </c>
      <c r="I3" s="339" t="s">
        <v>127</v>
      </c>
      <c r="J3" s="340" t="s">
        <v>129</v>
      </c>
      <c r="K3" s="341" t="s">
        <v>128</v>
      </c>
      <c r="L3" s="214" t="s">
        <v>127</v>
      </c>
      <c r="M3" s="215" t="s">
        <v>129</v>
      </c>
      <c r="N3" s="216" t="s">
        <v>128</v>
      </c>
      <c r="O3" s="214" t="s">
        <v>127</v>
      </c>
      <c r="P3" s="215" t="s">
        <v>129</v>
      </c>
      <c r="Q3" s="216" t="s">
        <v>128</v>
      </c>
      <c r="R3" s="342" t="s">
        <v>127</v>
      </c>
      <c r="S3" s="343" t="s">
        <v>136</v>
      </c>
      <c r="T3" s="344" t="s">
        <v>128</v>
      </c>
      <c r="U3" s="339" t="s">
        <v>127</v>
      </c>
      <c r="V3" s="340" t="s">
        <v>129</v>
      </c>
      <c r="W3" s="341" t="s">
        <v>128</v>
      </c>
      <c r="X3" s="345" t="s">
        <v>127</v>
      </c>
      <c r="Y3" s="347" t="s">
        <v>129</v>
      </c>
      <c r="Z3" s="346" t="s">
        <v>128</v>
      </c>
      <c r="AA3" s="345" t="s">
        <v>127</v>
      </c>
      <c r="AB3" s="347" t="s">
        <v>129</v>
      </c>
      <c r="AC3" s="346" t="s">
        <v>128</v>
      </c>
    </row>
    <row r="4" spans="1:29" s="9" customFormat="1" ht="12.75">
      <c r="A4" s="81"/>
      <c r="B4" s="84" t="s">
        <v>36</v>
      </c>
      <c r="C4" s="89"/>
      <c r="D4" s="82"/>
      <c r="E4" s="90"/>
      <c r="F4" s="88"/>
      <c r="G4" s="82"/>
      <c r="H4" s="91"/>
      <c r="I4" s="89"/>
      <c r="J4" s="82"/>
      <c r="K4" s="90"/>
      <c r="L4" s="199"/>
      <c r="M4" s="200"/>
      <c r="N4" s="201"/>
      <c r="O4" s="89"/>
      <c r="P4" s="82"/>
      <c r="Q4" s="90"/>
      <c r="R4" s="89"/>
      <c r="S4" s="82"/>
      <c r="T4" s="90"/>
      <c r="U4" s="89"/>
      <c r="V4" s="82"/>
      <c r="W4" s="90"/>
      <c r="X4" s="89"/>
      <c r="Y4" s="82"/>
      <c r="Z4" s="337"/>
      <c r="AA4" s="89"/>
      <c r="AB4" s="82"/>
      <c r="AC4" s="337"/>
    </row>
    <row r="5" spans="1:29" s="9" customFormat="1" ht="12.75">
      <c r="A5" s="81">
        <v>1001</v>
      </c>
      <c r="B5" s="86" t="s">
        <v>189</v>
      </c>
      <c r="C5" s="89"/>
      <c r="D5" s="82"/>
      <c r="E5" s="90"/>
      <c r="F5" s="88"/>
      <c r="G5" s="82"/>
      <c r="H5" s="91"/>
      <c r="I5" s="89"/>
      <c r="J5" s="82"/>
      <c r="K5" s="90"/>
      <c r="L5" s="199"/>
      <c r="M5" s="200"/>
      <c r="N5" s="201"/>
      <c r="O5" s="89"/>
      <c r="P5" s="82"/>
      <c r="Q5" s="90"/>
      <c r="R5" s="89"/>
      <c r="S5" s="82"/>
      <c r="T5" s="90"/>
      <c r="U5" s="89"/>
      <c r="V5" s="82"/>
      <c r="W5" s="90"/>
      <c r="X5" s="199"/>
      <c r="Y5" s="200"/>
      <c r="Z5" s="338"/>
      <c r="AA5" s="199"/>
      <c r="AB5" s="200"/>
      <c r="AC5" s="338"/>
    </row>
    <row r="6" spans="1:29" s="9" customFormat="1" ht="12.75" customHeight="1">
      <c r="A6" s="258" t="s">
        <v>190</v>
      </c>
      <c r="B6" s="87" t="s">
        <v>191</v>
      </c>
      <c r="C6" s="89"/>
      <c r="D6" s="82"/>
      <c r="E6" s="90"/>
      <c r="F6" s="88"/>
      <c r="G6" s="82"/>
      <c r="H6" s="91"/>
      <c r="I6" s="89"/>
      <c r="J6" s="82"/>
      <c r="K6" s="90"/>
      <c r="L6" s="199"/>
      <c r="M6" s="200"/>
      <c r="N6" s="201"/>
      <c r="O6" s="89"/>
      <c r="P6" s="82"/>
      <c r="Q6" s="90"/>
      <c r="R6" s="89"/>
      <c r="S6" s="82"/>
      <c r="T6" s="90"/>
      <c r="U6" s="89"/>
      <c r="V6" s="82"/>
      <c r="W6" s="90"/>
      <c r="X6" s="199"/>
      <c r="Y6" s="200"/>
      <c r="Z6" s="349"/>
      <c r="AA6" s="199"/>
      <c r="AB6" s="200"/>
      <c r="AC6" s="338"/>
    </row>
    <row r="7" spans="1:29" s="9" customFormat="1" ht="13.5" customHeight="1">
      <c r="A7" s="398">
        <v>3</v>
      </c>
      <c r="B7" s="399" t="s">
        <v>20</v>
      </c>
      <c r="C7" s="400">
        <f>SUM(C8+C32+C110+C117)</f>
        <v>2649877</v>
      </c>
      <c r="D7" s="401">
        <f>SUM(G7+J7+M7+P7+S7)</f>
        <v>0</v>
      </c>
      <c r="E7" s="402">
        <f>SUM(H7+K7+N7+Q7+T7+W7)</f>
        <v>2649877</v>
      </c>
      <c r="F7" s="403">
        <f>SUM(F32+F110+F117)</f>
        <v>475372</v>
      </c>
      <c r="G7" s="401">
        <f>SUM(G32+G110+G117)</f>
        <v>0</v>
      </c>
      <c r="H7" s="404">
        <f>SUM(H32+H110+H117)</f>
        <v>475372</v>
      </c>
      <c r="I7" s="400">
        <f>SUM(I32)</f>
        <v>30</v>
      </c>
      <c r="J7" s="401">
        <f>SUM(J32)</f>
        <v>0</v>
      </c>
      <c r="K7" s="402">
        <f>SUM(K32)</f>
        <v>30</v>
      </c>
      <c r="L7" s="400">
        <f>SUM(L32)</f>
        <v>44260</v>
      </c>
      <c r="M7" s="401">
        <f>SUM(M32+M110)</f>
        <v>0</v>
      </c>
      <c r="N7" s="402">
        <f>SUM(N8+N32+N110)</f>
        <v>44260</v>
      </c>
      <c r="O7" s="400">
        <f>SUM(O8+O32+O110)</f>
        <v>2124215</v>
      </c>
      <c r="P7" s="401">
        <f>SUM(P8+P32)</f>
        <v>0</v>
      </c>
      <c r="Q7" s="402">
        <f>SUM(Q8+Q32)</f>
        <v>2124215</v>
      </c>
      <c r="R7" s="400">
        <f>SUM(R32)</f>
        <v>6000</v>
      </c>
      <c r="S7" s="401">
        <f>SUM(S32)</f>
        <v>0</v>
      </c>
      <c r="T7" s="402">
        <f>SUM(T32)</f>
        <v>6000</v>
      </c>
      <c r="U7" s="400">
        <f>SUM(U43)</f>
        <v>0</v>
      </c>
      <c r="V7" s="401">
        <f>SUM(V43)</f>
        <v>0</v>
      </c>
      <c r="W7" s="402">
        <f>SUM(W43)</f>
        <v>0</v>
      </c>
      <c r="X7" s="405">
        <f>SUM(X8+X32+X110+X117)</f>
        <v>2649877</v>
      </c>
      <c r="Y7" s="406">
        <f>SUM(Y8+Y32+Y110+Y117)</f>
        <v>0</v>
      </c>
      <c r="Z7" s="407">
        <f>SUM(Z8+Z32+Z110+Z117)</f>
        <v>2649877</v>
      </c>
      <c r="AA7" s="405">
        <f>SUM(AA8+AA32+AA110+AA117)</f>
        <v>2649877</v>
      </c>
      <c r="AB7" s="406">
        <v>0</v>
      </c>
      <c r="AC7" s="407">
        <f>SUM(AA7:AB7)</f>
        <v>2649877</v>
      </c>
    </row>
    <row r="8" spans="1:29" s="9" customFormat="1" ht="12.75">
      <c r="A8" s="307">
        <v>31</v>
      </c>
      <c r="B8" s="308" t="s">
        <v>21</v>
      </c>
      <c r="C8" s="309">
        <f>SUM(C9+C16+C26)</f>
        <v>1845182</v>
      </c>
      <c r="D8" s="310">
        <f>SUM(P8)</f>
        <v>0</v>
      </c>
      <c r="E8" s="311">
        <f>SUM(H8+K8+N8+Q8)</f>
        <v>1845182</v>
      </c>
      <c r="F8" s="312"/>
      <c r="G8" s="310"/>
      <c r="H8" s="313"/>
      <c r="I8" s="309"/>
      <c r="J8" s="310"/>
      <c r="K8" s="311"/>
      <c r="L8" s="309"/>
      <c r="M8" s="310"/>
      <c r="N8" s="311"/>
      <c r="O8" s="309">
        <f>SUM(O9+O16+O26)</f>
        <v>1845182</v>
      </c>
      <c r="P8" s="310">
        <f>SUM(P9+P16+P26)</f>
        <v>0</v>
      </c>
      <c r="Q8" s="311">
        <f>SUM(Q9+Q16+Q26)</f>
        <v>1845182</v>
      </c>
      <c r="R8" s="309"/>
      <c r="S8" s="310"/>
      <c r="T8" s="311"/>
      <c r="U8" s="309"/>
      <c r="V8" s="310"/>
      <c r="W8" s="311"/>
      <c r="X8" s="348">
        <v>1845182</v>
      </c>
      <c r="Y8" s="350">
        <v>0</v>
      </c>
      <c r="Z8" s="351">
        <f>SUM(X8:Y8)</f>
        <v>1845182</v>
      </c>
      <c r="AA8" s="348">
        <v>1845182</v>
      </c>
      <c r="AB8" s="350">
        <v>0</v>
      </c>
      <c r="AC8" s="351">
        <f>SUM(AA8:AB8)</f>
        <v>1845182</v>
      </c>
    </row>
    <row r="9" spans="1:29" ht="12.75">
      <c r="A9" s="283">
        <v>311</v>
      </c>
      <c r="B9" s="284" t="s">
        <v>22</v>
      </c>
      <c r="C9" s="285">
        <f>SUM(C10+C14)</f>
        <v>1512457</v>
      </c>
      <c r="D9" s="286">
        <f>SUM(D10+D14)</f>
        <v>0</v>
      </c>
      <c r="E9" s="287">
        <f>SUM(H9+K9+N9+Q9+T9)</f>
        <v>1512457</v>
      </c>
      <c r="F9" s="288"/>
      <c r="G9" s="286"/>
      <c r="H9" s="289"/>
      <c r="I9" s="285"/>
      <c r="J9" s="286"/>
      <c r="K9" s="287"/>
      <c r="L9" s="285"/>
      <c r="M9" s="286"/>
      <c r="N9" s="287"/>
      <c r="O9" s="285">
        <f>SUM(O10+O14)</f>
        <v>1512457</v>
      </c>
      <c r="P9" s="286">
        <f>SUM(P10+P12+P14)</f>
        <v>0</v>
      </c>
      <c r="Q9" s="287">
        <f>SUM(Q10+Q12+Q14)</f>
        <v>1512457</v>
      </c>
      <c r="R9" s="285"/>
      <c r="S9" s="286"/>
      <c r="T9" s="287"/>
      <c r="U9" s="304"/>
      <c r="V9" s="305"/>
      <c r="W9" s="306"/>
      <c r="X9" s="355">
        <v>0</v>
      </c>
      <c r="Y9" s="356">
        <v>0</v>
      </c>
      <c r="Z9" s="357">
        <f>SUM(X9:Y9)</f>
        <v>0</v>
      </c>
      <c r="AA9" s="355">
        <v>0</v>
      </c>
      <c r="AB9" s="356">
        <v>0</v>
      </c>
      <c r="AC9" s="357">
        <f>SUM(AA9:AB9)</f>
        <v>0</v>
      </c>
    </row>
    <row r="10" spans="1:29" ht="12.75">
      <c r="A10" s="83">
        <v>3111</v>
      </c>
      <c r="B10" s="85" t="s">
        <v>39</v>
      </c>
      <c r="C10" s="196">
        <f>SUM(O10)</f>
        <v>1490980</v>
      </c>
      <c r="D10" s="197">
        <f>SUM(D11)</f>
        <v>0</v>
      </c>
      <c r="E10" s="198">
        <f>SUM(Q10)</f>
        <v>1490980</v>
      </c>
      <c r="F10" s="188"/>
      <c r="G10" s="186"/>
      <c r="H10" s="189"/>
      <c r="I10" s="196"/>
      <c r="J10" s="197"/>
      <c r="K10" s="198"/>
      <c r="L10" s="196"/>
      <c r="M10" s="197"/>
      <c r="N10" s="198"/>
      <c r="O10" s="196">
        <f>SUM(O11)</f>
        <v>1490980</v>
      </c>
      <c r="P10" s="197">
        <f>SUM(P11)</f>
        <v>0</v>
      </c>
      <c r="Q10" s="198">
        <f>SUM(Q11)</f>
        <v>1490980</v>
      </c>
      <c r="R10" s="196"/>
      <c r="S10" s="197"/>
      <c r="T10" s="198"/>
      <c r="U10" s="185"/>
      <c r="V10" s="186"/>
      <c r="W10" s="187"/>
      <c r="X10" s="392"/>
      <c r="Y10" s="393"/>
      <c r="Z10" s="394"/>
      <c r="AA10" s="392"/>
      <c r="AB10" s="393"/>
      <c r="AC10" s="394"/>
    </row>
    <row r="11" spans="1:29" ht="12.75">
      <c r="A11" s="83">
        <v>31111</v>
      </c>
      <c r="B11" s="85" t="s">
        <v>39</v>
      </c>
      <c r="C11" s="196">
        <f>SUM(O11)</f>
        <v>1490980</v>
      </c>
      <c r="D11" s="197">
        <f>SUM(P11)</f>
        <v>0</v>
      </c>
      <c r="E11" s="198">
        <f>SUM(Q11)</f>
        <v>1490980</v>
      </c>
      <c r="F11" s="188"/>
      <c r="G11" s="186"/>
      <c r="H11" s="189"/>
      <c r="I11" s="196"/>
      <c r="J11" s="197"/>
      <c r="K11" s="198"/>
      <c r="L11" s="196"/>
      <c r="M11" s="197"/>
      <c r="N11" s="198"/>
      <c r="O11" s="196">
        <v>1490980</v>
      </c>
      <c r="P11" s="197">
        <v>0</v>
      </c>
      <c r="Q11" s="198">
        <f>SUM(O11:P11)</f>
        <v>1490980</v>
      </c>
      <c r="R11" s="196"/>
      <c r="S11" s="197"/>
      <c r="T11" s="198"/>
      <c r="U11" s="185"/>
      <c r="V11" s="186"/>
      <c r="W11" s="187"/>
      <c r="X11" s="392"/>
      <c r="Y11" s="393"/>
      <c r="Z11" s="394"/>
      <c r="AA11" s="392"/>
      <c r="AB11" s="393"/>
      <c r="AC11" s="394"/>
    </row>
    <row r="12" spans="1:29" ht="12.75">
      <c r="A12" s="83">
        <v>3113</v>
      </c>
      <c r="B12" s="85" t="s">
        <v>169</v>
      </c>
      <c r="C12" s="196"/>
      <c r="D12" s="197">
        <f>SUM(P12)</f>
        <v>0</v>
      </c>
      <c r="E12" s="198">
        <f>SUM(Q12)</f>
        <v>0</v>
      </c>
      <c r="F12" s="188"/>
      <c r="G12" s="186"/>
      <c r="H12" s="189"/>
      <c r="I12" s="196"/>
      <c r="J12" s="197"/>
      <c r="K12" s="198"/>
      <c r="L12" s="196"/>
      <c r="M12" s="197"/>
      <c r="N12" s="198"/>
      <c r="O12" s="196"/>
      <c r="P12" s="197">
        <f>SUM(P13)</f>
        <v>0</v>
      </c>
      <c r="Q12" s="198">
        <f>SUM(Q13)</f>
        <v>0</v>
      </c>
      <c r="R12" s="196"/>
      <c r="S12" s="197"/>
      <c r="T12" s="198"/>
      <c r="U12" s="185"/>
      <c r="V12" s="186"/>
      <c r="W12" s="187"/>
      <c r="X12" s="392"/>
      <c r="Y12" s="393"/>
      <c r="Z12" s="394"/>
      <c r="AA12" s="392"/>
      <c r="AB12" s="393"/>
      <c r="AC12" s="394"/>
    </row>
    <row r="13" spans="1:29" ht="12.75">
      <c r="A13" s="83">
        <v>31131</v>
      </c>
      <c r="B13" s="85" t="s">
        <v>169</v>
      </c>
      <c r="C13" s="196"/>
      <c r="D13" s="197">
        <f>SUM(P13)</f>
        <v>0</v>
      </c>
      <c r="E13" s="198">
        <f>SUM(Q13)</f>
        <v>0</v>
      </c>
      <c r="F13" s="188"/>
      <c r="G13" s="186"/>
      <c r="H13" s="189"/>
      <c r="I13" s="196"/>
      <c r="J13" s="197"/>
      <c r="K13" s="198"/>
      <c r="L13" s="196"/>
      <c r="M13" s="197"/>
      <c r="N13" s="198"/>
      <c r="O13" s="196"/>
      <c r="P13" s="197">
        <v>0</v>
      </c>
      <c r="Q13" s="198">
        <f>SUM(P13)</f>
        <v>0</v>
      </c>
      <c r="R13" s="196"/>
      <c r="S13" s="197"/>
      <c r="T13" s="198"/>
      <c r="U13" s="185"/>
      <c r="V13" s="186"/>
      <c r="W13" s="187"/>
      <c r="X13" s="392"/>
      <c r="Y13" s="393"/>
      <c r="Z13" s="394"/>
      <c r="AA13" s="392"/>
      <c r="AB13" s="393"/>
      <c r="AC13" s="394"/>
    </row>
    <row r="14" spans="1:29" ht="12.75">
      <c r="A14" s="83">
        <v>3114</v>
      </c>
      <c r="B14" s="85" t="s">
        <v>40</v>
      </c>
      <c r="C14" s="196">
        <f>SUM(C15)</f>
        <v>21477</v>
      </c>
      <c r="D14" s="197">
        <f>SUM(D15)</f>
        <v>0</v>
      </c>
      <c r="E14" s="198">
        <f>SUM(E15)</f>
        <v>21477</v>
      </c>
      <c r="F14" s="188"/>
      <c r="G14" s="186"/>
      <c r="H14" s="189"/>
      <c r="I14" s="196"/>
      <c r="J14" s="197"/>
      <c r="K14" s="198"/>
      <c r="L14" s="196"/>
      <c r="M14" s="197"/>
      <c r="N14" s="198"/>
      <c r="O14" s="196">
        <f>SUM(O15)</f>
        <v>21477</v>
      </c>
      <c r="P14" s="197">
        <f>SUM(P15)</f>
        <v>0</v>
      </c>
      <c r="Q14" s="198">
        <f>SUM(Q15)</f>
        <v>21477</v>
      </c>
      <c r="R14" s="196"/>
      <c r="S14" s="197"/>
      <c r="T14" s="198"/>
      <c r="U14" s="185"/>
      <c r="V14" s="186"/>
      <c r="W14" s="187"/>
      <c r="X14" s="392"/>
      <c r="Y14" s="393"/>
      <c r="Z14" s="394"/>
      <c r="AA14" s="392"/>
      <c r="AB14" s="393"/>
      <c r="AC14" s="394"/>
    </row>
    <row r="15" spans="1:29" ht="12.75">
      <c r="A15" s="83">
        <v>31141</v>
      </c>
      <c r="B15" s="85" t="s">
        <v>40</v>
      </c>
      <c r="C15" s="196">
        <f>SUM(O15)</f>
        <v>21477</v>
      </c>
      <c r="D15" s="197">
        <f>SUM(P15)</f>
        <v>0</v>
      </c>
      <c r="E15" s="198">
        <f>SUM(Q15)</f>
        <v>21477</v>
      </c>
      <c r="F15" s="188"/>
      <c r="G15" s="186"/>
      <c r="H15" s="189"/>
      <c r="I15" s="196"/>
      <c r="J15" s="197"/>
      <c r="K15" s="198"/>
      <c r="L15" s="196"/>
      <c r="M15" s="197"/>
      <c r="N15" s="198"/>
      <c r="O15" s="196">
        <v>21477</v>
      </c>
      <c r="P15" s="197">
        <v>0</v>
      </c>
      <c r="Q15" s="198">
        <f>SUM(O15:P15)</f>
        <v>21477</v>
      </c>
      <c r="R15" s="196"/>
      <c r="S15" s="197"/>
      <c r="T15" s="198"/>
      <c r="U15" s="185"/>
      <c r="V15" s="186"/>
      <c r="W15" s="187"/>
      <c r="X15" s="392"/>
      <c r="Y15" s="393"/>
      <c r="Z15" s="394"/>
      <c r="AA15" s="392"/>
      <c r="AB15" s="393"/>
      <c r="AC15" s="394"/>
    </row>
    <row r="16" spans="1:29" ht="12.75">
      <c r="A16" s="283">
        <v>312</v>
      </c>
      <c r="B16" s="284" t="s">
        <v>23</v>
      </c>
      <c r="C16" s="285">
        <f>SUM(C18:C25)</f>
        <v>81140</v>
      </c>
      <c r="D16" s="286">
        <f>SUM(D17)</f>
        <v>0</v>
      </c>
      <c r="E16" s="287">
        <f>SUM(E18:E25)</f>
        <v>81140</v>
      </c>
      <c r="F16" s="288"/>
      <c r="G16" s="286"/>
      <c r="H16" s="289"/>
      <c r="I16" s="285"/>
      <c r="J16" s="286"/>
      <c r="K16" s="287"/>
      <c r="L16" s="285"/>
      <c r="M16" s="286"/>
      <c r="N16" s="287"/>
      <c r="O16" s="285">
        <f>SUM(O17)</f>
        <v>81140</v>
      </c>
      <c r="P16" s="286">
        <f>SUM(P17)</f>
        <v>0</v>
      </c>
      <c r="Q16" s="287">
        <f>SUM(Q18:Q25)</f>
        <v>81140</v>
      </c>
      <c r="R16" s="285"/>
      <c r="S16" s="286"/>
      <c r="T16" s="287"/>
      <c r="U16" s="304"/>
      <c r="V16" s="305"/>
      <c r="W16" s="306"/>
      <c r="X16" s="355">
        <v>0</v>
      </c>
      <c r="Y16" s="356">
        <v>0</v>
      </c>
      <c r="Z16" s="357">
        <f>SUM(X16:Y16)</f>
        <v>0</v>
      </c>
      <c r="AA16" s="355">
        <v>0</v>
      </c>
      <c r="AB16" s="356">
        <v>0</v>
      </c>
      <c r="AC16" s="357">
        <v>0</v>
      </c>
    </row>
    <row r="17" spans="1:29" ht="12.75">
      <c r="A17" s="83">
        <v>3121</v>
      </c>
      <c r="B17" s="85" t="s">
        <v>23</v>
      </c>
      <c r="C17" s="196">
        <f aca="true" t="shared" si="0" ref="C17:C24">SUM(O17)</f>
        <v>81140</v>
      </c>
      <c r="D17" s="197">
        <f>SUM(D18:D25)</f>
        <v>0</v>
      </c>
      <c r="E17" s="198">
        <f>SUM(E18:E25)</f>
        <v>81140</v>
      </c>
      <c r="F17" s="188"/>
      <c r="G17" s="186"/>
      <c r="H17" s="189"/>
      <c r="I17" s="196"/>
      <c r="J17" s="197"/>
      <c r="K17" s="198"/>
      <c r="L17" s="196"/>
      <c r="M17" s="197"/>
      <c r="N17" s="198"/>
      <c r="O17" s="196">
        <f>SUM(O18:O24)</f>
        <v>81140</v>
      </c>
      <c r="P17" s="197">
        <f>SUM(P18:P25)</f>
        <v>0</v>
      </c>
      <c r="Q17" s="198">
        <f>SUM(Q18:Q25)</f>
        <v>81140</v>
      </c>
      <c r="R17" s="196"/>
      <c r="S17" s="197"/>
      <c r="T17" s="198"/>
      <c r="U17" s="185"/>
      <c r="V17" s="186"/>
      <c r="W17" s="187"/>
      <c r="X17" s="392"/>
      <c r="Y17" s="393"/>
      <c r="Z17" s="394"/>
      <c r="AA17" s="392"/>
      <c r="AB17" s="393"/>
      <c r="AC17" s="394"/>
    </row>
    <row r="18" spans="1:29" ht="12.75">
      <c r="A18" s="83">
        <v>31212</v>
      </c>
      <c r="B18" s="85" t="s">
        <v>42</v>
      </c>
      <c r="C18" s="196">
        <f t="shared" si="0"/>
        <v>21250</v>
      </c>
      <c r="D18" s="197">
        <f>SUM(G18+J18+M18+P18+S18)</f>
        <v>0</v>
      </c>
      <c r="E18" s="198">
        <f aca="true" t="shared" si="1" ref="E18:E23">SUM(Q18)</f>
        <v>21250</v>
      </c>
      <c r="F18" s="188"/>
      <c r="G18" s="186"/>
      <c r="H18" s="189"/>
      <c r="I18" s="196"/>
      <c r="J18" s="197"/>
      <c r="K18" s="198"/>
      <c r="L18" s="196"/>
      <c r="M18" s="197"/>
      <c r="N18" s="198"/>
      <c r="O18" s="196">
        <v>21250</v>
      </c>
      <c r="P18" s="197">
        <v>0</v>
      </c>
      <c r="Q18" s="198">
        <f aca="true" t="shared" si="2" ref="Q18:Q24">SUM(O18:P18)</f>
        <v>21250</v>
      </c>
      <c r="R18" s="196"/>
      <c r="S18" s="197"/>
      <c r="T18" s="198"/>
      <c r="U18" s="185"/>
      <c r="V18" s="186"/>
      <c r="W18" s="187"/>
      <c r="X18" s="392"/>
      <c r="Y18" s="393"/>
      <c r="Z18" s="394"/>
      <c r="AA18" s="392"/>
      <c r="AB18" s="393"/>
      <c r="AC18" s="394"/>
    </row>
    <row r="19" spans="1:29" ht="12.75">
      <c r="A19" s="83">
        <v>31212</v>
      </c>
      <c r="B19" s="85" t="s">
        <v>41</v>
      </c>
      <c r="C19" s="196">
        <f t="shared" si="0"/>
        <v>10700</v>
      </c>
      <c r="D19" s="197">
        <f aca="true" t="shared" si="3" ref="D19:D24">SUM(P19)</f>
        <v>0</v>
      </c>
      <c r="E19" s="198">
        <f t="shared" si="1"/>
        <v>10700</v>
      </c>
      <c r="F19" s="188"/>
      <c r="G19" s="186"/>
      <c r="H19" s="189"/>
      <c r="I19" s="196"/>
      <c r="J19" s="197"/>
      <c r="K19" s="198"/>
      <c r="L19" s="196"/>
      <c r="M19" s="197"/>
      <c r="N19" s="198"/>
      <c r="O19" s="196">
        <v>10700</v>
      </c>
      <c r="P19" s="197">
        <v>0</v>
      </c>
      <c r="Q19" s="198">
        <f t="shared" si="2"/>
        <v>10700</v>
      </c>
      <c r="R19" s="196"/>
      <c r="S19" s="197"/>
      <c r="T19" s="198"/>
      <c r="U19" s="185"/>
      <c r="V19" s="186"/>
      <c r="W19" s="187"/>
      <c r="X19" s="392"/>
      <c r="Y19" s="393"/>
      <c r="Z19" s="394"/>
      <c r="AA19" s="392"/>
      <c r="AB19" s="393"/>
      <c r="AC19" s="394"/>
    </row>
    <row r="20" spans="1:29" ht="12.75">
      <c r="A20" s="83">
        <v>31213</v>
      </c>
      <c r="B20" s="85" t="s">
        <v>43</v>
      </c>
      <c r="C20" s="196">
        <f t="shared" si="0"/>
        <v>21250</v>
      </c>
      <c r="D20" s="197">
        <f t="shared" si="3"/>
        <v>0</v>
      </c>
      <c r="E20" s="198">
        <f t="shared" si="1"/>
        <v>21250</v>
      </c>
      <c r="F20" s="188"/>
      <c r="G20" s="186"/>
      <c r="H20" s="189"/>
      <c r="I20" s="196"/>
      <c r="J20" s="197"/>
      <c r="K20" s="198"/>
      <c r="L20" s="196"/>
      <c r="M20" s="197"/>
      <c r="N20" s="198"/>
      <c r="O20" s="196">
        <v>21250</v>
      </c>
      <c r="P20" s="197">
        <v>0</v>
      </c>
      <c r="Q20" s="198">
        <f t="shared" si="2"/>
        <v>21250</v>
      </c>
      <c r="R20" s="196"/>
      <c r="S20" s="197"/>
      <c r="T20" s="198"/>
      <c r="U20" s="185"/>
      <c r="V20" s="186"/>
      <c r="W20" s="187"/>
      <c r="X20" s="392"/>
      <c r="Y20" s="393"/>
      <c r="Z20" s="394"/>
      <c r="AA20" s="392"/>
      <c r="AB20" s="393"/>
      <c r="AC20" s="394"/>
    </row>
    <row r="21" spans="1:29" ht="12.75">
      <c r="A21" s="83">
        <v>31213</v>
      </c>
      <c r="B21" s="85" t="s">
        <v>44</v>
      </c>
      <c r="C21" s="196">
        <f t="shared" si="0"/>
        <v>5000</v>
      </c>
      <c r="D21" s="197">
        <f t="shared" si="3"/>
        <v>0</v>
      </c>
      <c r="E21" s="198">
        <f t="shared" si="1"/>
        <v>5000</v>
      </c>
      <c r="F21" s="188"/>
      <c r="G21" s="186"/>
      <c r="H21" s="189"/>
      <c r="I21" s="196"/>
      <c r="J21" s="197"/>
      <c r="K21" s="198"/>
      <c r="L21" s="196"/>
      <c r="M21" s="197"/>
      <c r="N21" s="198"/>
      <c r="O21" s="196">
        <v>5000</v>
      </c>
      <c r="P21" s="197">
        <v>0</v>
      </c>
      <c r="Q21" s="198">
        <f t="shared" si="2"/>
        <v>5000</v>
      </c>
      <c r="R21" s="196"/>
      <c r="S21" s="197"/>
      <c r="T21" s="198"/>
      <c r="U21" s="185"/>
      <c r="V21" s="186"/>
      <c r="W21" s="187"/>
      <c r="X21" s="392"/>
      <c r="Y21" s="393"/>
      <c r="Z21" s="394"/>
      <c r="AA21" s="392"/>
      <c r="AB21" s="393"/>
      <c r="AC21" s="394"/>
    </row>
    <row r="22" spans="1:29" ht="12.75">
      <c r="A22" s="83">
        <v>31214</v>
      </c>
      <c r="B22" s="85" t="s">
        <v>45</v>
      </c>
      <c r="C22" s="196">
        <f t="shared" si="0"/>
        <v>11864</v>
      </c>
      <c r="D22" s="197">
        <f t="shared" si="3"/>
        <v>0</v>
      </c>
      <c r="E22" s="198">
        <f t="shared" si="1"/>
        <v>11864</v>
      </c>
      <c r="F22" s="188"/>
      <c r="G22" s="186"/>
      <c r="H22" s="189"/>
      <c r="I22" s="196"/>
      <c r="J22" s="197"/>
      <c r="K22" s="198"/>
      <c r="L22" s="196"/>
      <c r="M22" s="197"/>
      <c r="N22" s="198"/>
      <c r="O22" s="196">
        <v>11864</v>
      </c>
      <c r="P22" s="197">
        <v>0</v>
      </c>
      <c r="Q22" s="198">
        <f t="shared" si="2"/>
        <v>11864</v>
      </c>
      <c r="R22" s="196"/>
      <c r="S22" s="197"/>
      <c r="T22" s="198"/>
      <c r="U22" s="185"/>
      <c r="V22" s="186"/>
      <c r="W22" s="187"/>
      <c r="X22" s="392"/>
      <c r="Y22" s="393"/>
      <c r="Z22" s="394"/>
      <c r="AA22" s="392"/>
      <c r="AB22" s="393"/>
      <c r="AC22" s="394"/>
    </row>
    <row r="23" spans="1:29" ht="12.75">
      <c r="A23" s="83">
        <v>31215</v>
      </c>
      <c r="B23" s="85" t="s">
        <v>51</v>
      </c>
      <c r="C23" s="196">
        <f t="shared" si="0"/>
        <v>7750</v>
      </c>
      <c r="D23" s="197">
        <f t="shared" si="3"/>
        <v>0</v>
      </c>
      <c r="E23" s="198">
        <f t="shared" si="1"/>
        <v>7750</v>
      </c>
      <c r="F23" s="188"/>
      <c r="G23" s="186"/>
      <c r="H23" s="189"/>
      <c r="I23" s="196"/>
      <c r="J23" s="197"/>
      <c r="K23" s="198"/>
      <c r="L23" s="196"/>
      <c r="M23" s="197"/>
      <c r="N23" s="198"/>
      <c r="O23" s="196">
        <v>7750</v>
      </c>
      <c r="P23" s="197">
        <v>0</v>
      </c>
      <c r="Q23" s="198">
        <f t="shared" si="2"/>
        <v>7750</v>
      </c>
      <c r="R23" s="196"/>
      <c r="S23" s="197"/>
      <c r="T23" s="198"/>
      <c r="U23" s="185"/>
      <c r="V23" s="186"/>
      <c r="W23" s="187"/>
      <c r="X23" s="392"/>
      <c r="Y23" s="393"/>
      <c r="Z23" s="394"/>
      <c r="AA23" s="392"/>
      <c r="AB23" s="393"/>
      <c r="AC23" s="394"/>
    </row>
    <row r="24" spans="1:29" ht="12.75">
      <c r="A24" s="83">
        <v>31219</v>
      </c>
      <c r="B24" s="85" t="s">
        <v>47</v>
      </c>
      <c r="C24" s="196">
        <f t="shared" si="0"/>
        <v>3326</v>
      </c>
      <c r="D24" s="197">
        <f t="shared" si="3"/>
        <v>0</v>
      </c>
      <c r="E24" s="198">
        <f>SUM(H24+K24+N24+Q24)</f>
        <v>3326</v>
      </c>
      <c r="F24" s="188"/>
      <c r="G24" s="186"/>
      <c r="H24" s="189"/>
      <c r="I24" s="196"/>
      <c r="J24" s="197"/>
      <c r="K24" s="198"/>
      <c r="L24" s="196"/>
      <c r="M24" s="197"/>
      <c r="N24" s="198"/>
      <c r="O24" s="196">
        <v>3326</v>
      </c>
      <c r="P24" s="197">
        <v>0</v>
      </c>
      <c r="Q24" s="198">
        <f t="shared" si="2"/>
        <v>3326</v>
      </c>
      <c r="R24" s="196"/>
      <c r="S24" s="197"/>
      <c r="T24" s="198"/>
      <c r="U24" s="185"/>
      <c r="V24" s="186"/>
      <c r="W24" s="187"/>
      <c r="X24" s="392"/>
      <c r="Y24" s="393"/>
      <c r="Z24" s="394"/>
      <c r="AA24" s="392"/>
      <c r="AB24" s="393"/>
      <c r="AC24" s="394"/>
    </row>
    <row r="25" spans="1:29" ht="12.75">
      <c r="A25" s="83">
        <v>31219</v>
      </c>
      <c r="B25" s="85" t="s">
        <v>46</v>
      </c>
      <c r="C25" s="196">
        <f>SUM(F25:W25)</f>
        <v>0</v>
      </c>
      <c r="D25" s="197">
        <v>0</v>
      </c>
      <c r="E25" s="198">
        <v>0</v>
      </c>
      <c r="F25" s="188"/>
      <c r="G25" s="186"/>
      <c r="H25" s="189"/>
      <c r="I25" s="196"/>
      <c r="J25" s="197"/>
      <c r="K25" s="198"/>
      <c r="L25" s="196"/>
      <c r="M25" s="197"/>
      <c r="N25" s="198"/>
      <c r="O25" s="196">
        <v>0</v>
      </c>
      <c r="P25" s="197">
        <v>0</v>
      </c>
      <c r="Q25" s="198">
        <v>0</v>
      </c>
      <c r="R25" s="196"/>
      <c r="S25" s="197"/>
      <c r="T25" s="198"/>
      <c r="U25" s="185"/>
      <c r="V25" s="186"/>
      <c r="W25" s="187"/>
      <c r="X25" s="392"/>
      <c r="Y25" s="393"/>
      <c r="Z25" s="394"/>
      <c r="AA25" s="392"/>
      <c r="AB25" s="393"/>
      <c r="AC25" s="394"/>
    </row>
    <row r="26" spans="1:29" ht="12.75">
      <c r="A26" s="283">
        <v>313</v>
      </c>
      <c r="B26" s="284" t="s">
        <v>24</v>
      </c>
      <c r="C26" s="285">
        <f>SUM(C29+C27)</f>
        <v>251585</v>
      </c>
      <c r="D26" s="286">
        <f>SUM(D27+D29)</f>
        <v>0</v>
      </c>
      <c r="E26" s="287">
        <f>SUM(E27+E29)</f>
        <v>251585</v>
      </c>
      <c r="F26" s="288"/>
      <c r="G26" s="286"/>
      <c r="H26" s="289"/>
      <c r="I26" s="285"/>
      <c r="J26" s="286"/>
      <c r="K26" s="287"/>
      <c r="L26" s="285"/>
      <c r="M26" s="286"/>
      <c r="N26" s="287"/>
      <c r="O26" s="285">
        <f>SUM(O27+O29)</f>
        <v>251585</v>
      </c>
      <c r="P26" s="286">
        <f>SUM(P27+P29)</f>
        <v>0</v>
      </c>
      <c r="Q26" s="287">
        <f>SUM(Q27+Q29)</f>
        <v>251585</v>
      </c>
      <c r="R26" s="285"/>
      <c r="S26" s="286"/>
      <c r="T26" s="306"/>
      <c r="U26" s="304"/>
      <c r="V26" s="305"/>
      <c r="W26" s="306"/>
      <c r="X26" s="355">
        <v>0</v>
      </c>
      <c r="Y26" s="356">
        <v>0</v>
      </c>
      <c r="Z26" s="357">
        <f>SUM(X26:Y26)</f>
        <v>0</v>
      </c>
      <c r="AA26" s="355">
        <v>0</v>
      </c>
      <c r="AB26" s="356">
        <v>0</v>
      </c>
      <c r="AC26" s="357">
        <v>0</v>
      </c>
    </row>
    <row r="27" spans="1:29" ht="12.75">
      <c r="A27" s="83">
        <v>3132</v>
      </c>
      <c r="B27" s="85" t="s">
        <v>48</v>
      </c>
      <c r="C27" s="196">
        <f>SUM(C28)</f>
        <v>249555</v>
      </c>
      <c r="D27" s="197">
        <f>SUM(D28)</f>
        <v>0</v>
      </c>
      <c r="E27" s="198">
        <f>SUM(E28)</f>
        <v>249555</v>
      </c>
      <c r="F27" s="188"/>
      <c r="G27" s="186"/>
      <c r="H27" s="189"/>
      <c r="I27" s="196"/>
      <c r="J27" s="197"/>
      <c r="K27" s="198"/>
      <c r="L27" s="196"/>
      <c r="M27" s="197"/>
      <c r="N27" s="198"/>
      <c r="O27" s="196">
        <f>SUM(O28)</f>
        <v>249555</v>
      </c>
      <c r="P27" s="197">
        <f>SUM(P28)</f>
        <v>0</v>
      </c>
      <c r="Q27" s="198">
        <f>SUM(Q28)</f>
        <v>249555</v>
      </c>
      <c r="R27" s="196"/>
      <c r="S27" s="197"/>
      <c r="T27" s="198"/>
      <c r="U27" s="185"/>
      <c r="V27" s="186"/>
      <c r="W27" s="187"/>
      <c r="X27" s="392"/>
      <c r="Y27" s="393"/>
      <c r="Z27" s="394"/>
      <c r="AA27" s="392"/>
      <c r="AB27" s="393"/>
      <c r="AC27" s="394"/>
    </row>
    <row r="28" spans="1:29" ht="12.75">
      <c r="A28" s="83">
        <v>31321</v>
      </c>
      <c r="B28" s="85" t="s">
        <v>49</v>
      </c>
      <c r="C28" s="196">
        <f>SUM(O28)</f>
        <v>249555</v>
      </c>
      <c r="D28" s="197">
        <f>SUM(P28)</f>
        <v>0</v>
      </c>
      <c r="E28" s="198">
        <f>SUM(Q28)</f>
        <v>249555</v>
      </c>
      <c r="F28" s="188"/>
      <c r="G28" s="186"/>
      <c r="H28" s="189"/>
      <c r="I28" s="196"/>
      <c r="J28" s="197"/>
      <c r="K28" s="198"/>
      <c r="L28" s="196"/>
      <c r="M28" s="197"/>
      <c r="N28" s="198"/>
      <c r="O28" s="196">
        <v>249555</v>
      </c>
      <c r="P28" s="197">
        <v>0</v>
      </c>
      <c r="Q28" s="198">
        <f>SUM(O28:P28)</f>
        <v>249555</v>
      </c>
      <c r="R28" s="196"/>
      <c r="S28" s="197"/>
      <c r="T28" s="198"/>
      <c r="U28" s="185"/>
      <c r="V28" s="186"/>
      <c r="W28" s="187"/>
      <c r="X28" s="352"/>
      <c r="Y28" s="353"/>
      <c r="Z28" s="354"/>
      <c r="AA28" s="352"/>
      <c r="AB28" s="353"/>
      <c r="AC28" s="354"/>
    </row>
    <row r="29" spans="1:29" ht="12.75">
      <c r="A29" s="83">
        <v>3133</v>
      </c>
      <c r="B29" s="85" t="s">
        <v>50</v>
      </c>
      <c r="C29" s="196">
        <f>SUM(C30)</f>
        <v>2030</v>
      </c>
      <c r="D29" s="197">
        <f>SUM(D30)</f>
        <v>0</v>
      </c>
      <c r="E29" s="198">
        <f>SUM(E30)</f>
        <v>2030</v>
      </c>
      <c r="F29" s="188"/>
      <c r="G29" s="186"/>
      <c r="H29" s="189"/>
      <c r="I29" s="196"/>
      <c r="J29" s="197"/>
      <c r="K29" s="198"/>
      <c r="L29" s="196"/>
      <c r="M29" s="197"/>
      <c r="N29" s="198"/>
      <c r="O29" s="196">
        <f>SUM(O30)</f>
        <v>2030</v>
      </c>
      <c r="P29" s="197">
        <f>SUM(P30)</f>
        <v>0</v>
      </c>
      <c r="Q29" s="198">
        <f>SUM(Q30)</f>
        <v>2030</v>
      </c>
      <c r="R29" s="196"/>
      <c r="S29" s="197"/>
      <c r="T29" s="198"/>
      <c r="U29" s="185"/>
      <c r="V29" s="186"/>
      <c r="W29" s="187"/>
      <c r="X29" s="352"/>
      <c r="Y29" s="353"/>
      <c r="Z29" s="354"/>
      <c r="AA29" s="352"/>
      <c r="AB29" s="353"/>
      <c r="AC29" s="354"/>
    </row>
    <row r="30" spans="1:29" ht="12.75">
      <c r="A30" s="83">
        <v>31331</v>
      </c>
      <c r="B30" s="85" t="s">
        <v>50</v>
      </c>
      <c r="C30" s="196">
        <f>SUM(O30)</f>
        <v>2030</v>
      </c>
      <c r="D30" s="197">
        <f>SUM(P30)</f>
        <v>0</v>
      </c>
      <c r="E30" s="198">
        <f>SUM(Q30)</f>
        <v>2030</v>
      </c>
      <c r="F30" s="188"/>
      <c r="G30" s="186"/>
      <c r="H30" s="189"/>
      <c r="I30" s="196"/>
      <c r="J30" s="197"/>
      <c r="K30" s="198"/>
      <c r="L30" s="196"/>
      <c r="M30" s="197"/>
      <c r="N30" s="198"/>
      <c r="O30" s="196">
        <v>2030</v>
      </c>
      <c r="P30" s="197">
        <v>0</v>
      </c>
      <c r="Q30" s="198">
        <f>SUM(O30:P30)</f>
        <v>2030</v>
      </c>
      <c r="R30" s="196"/>
      <c r="S30" s="197"/>
      <c r="T30" s="198"/>
      <c r="U30" s="185"/>
      <c r="V30" s="186"/>
      <c r="W30" s="187"/>
      <c r="X30" s="352"/>
      <c r="Y30" s="353"/>
      <c r="Z30" s="354"/>
      <c r="AA30" s="352"/>
      <c r="AB30" s="353"/>
      <c r="AC30" s="354"/>
    </row>
    <row r="31" spans="1:29" ht="12.75">
      <c r="A31" s="83"/>
      <c r="B31" s="85"/>
      <c r="C31" s="185"/>
      <c r="D31" s="186"/>
      <c r="E31" s="187"/>
      <c r="F31" s="188"/>
      <c r="G31" s="186"/>
      <c r="H31" s="189"/>
      <c r="I31" s="196"/>
      <c r="J31" s="197"/>
      <c r="K31" s="198"/>
      <c r="L31" s="196"/>
      <c r="M31" s="197"/>
      <c r="N31" s="198"/>
      <c r="O31" s="185"/>
      <c r="P31" s="186"/>
      <c r="Q31" s="187"/>
      <c r="R31" s="196"/>
      <c r="S31" s="197"/>
      <c r="T31" s="198"/>
      <c r="U31" s="185"/>
      <c r="V31" s="186"/>
      <c r="W31" s="187"/>
      <c r="X31" s="352"/>
      <c r="Y31" s="353"/>
      <c r="Z31" s="354"/>
      <c r="AA31" s="352"/>
      <c r="AB31" s="353"/>
      <c r="AC31" s="354"/>
    </row>
    <row r="32" spans="1:29" s="9" customFormat="1" ht="12.75">
      <c r="A32" s="307">
        <v>32</v>
      </c>
      <c r="B32" s="308" t="s">
        <v>25</v>
      </c>
      <c r="C32" s="309">
        <f>SUM(F32+I32+L32+O32+R32+U32)</f>
        <v>624546</v>
      </c>
      <c r="D32" s="310">
        <f>SUM(D33+D43+D67+D95)</f>
        <v>0</v>
      </c>
      <c r="E32" s="311">
        <f>SUM(H32+K32+N32+Q32+T32+W32)</f>
        <v>624546</v>
      </c>
      <c r="F32" s="312">
        <f>SUM(F33+F43+F67+F95)</f>
        <v>295223</v>
      </c>
      <c r="G32" s="310">
        <f>SUM(G33+G43+G67+G95)</f>
        <v>0</v>
      </c>
      <c r="H32" s="313">
        <f>SUM(H33+H43+H67+H95)</f>
        <v>295223</v>
      </c>
      <c r="I32" s="309">
        <f>SUM(I43+I33)</f>
        <v>30</v>
      </c>
      <c r="J32" s="310">
        <f>SUM(J33+J43)</f>
        <v>0</v>
      </c>
      <c r="K32" s="311">
        <f>SUM(K43)</f>
        <v>30</v>
      </c>
      <c r="L32" s="309">
        <f aca="true" t="shared" si="4" ref="L32:S32">SUM(L33+L43+L67+L95)</f>
        <v>44260</v>
      </c>
      <c r="M32" s="310">
        <f t="shared" si="4"/>
        <v>0</v>
      </c>
      <c r="N32" s="311">
        <f t="shared" si="4"/>
        <v>44260</v>
      </c>
      <c r="O32" s="309">
        <f t="shared" si="4"/>
        <v>279033</v>
      </c>
      <c r="P32" s="310">
        <f t="shared" si="4"/>
        <v>0</v>
      </c>
      <c r="Q32" s="311">
        <f t="shared" si="4"/>
        <v>279033</v>
      </c>
      <c r="R32" s="309">
        <f t="shared" si="4"/>
        <v>6000</v>
      </c>
      <c r="S32" s="310">
        <f t="shared" si="4"/>
        <v>0</v>
      </c>
      <c r="T32" s="311">
        <f>SUM(R32:S32)</f>
        <v>6000</v>
      </c>
      <c r="U32" s="309">
        <v>0</v>
      </c>
      <c r="V32" s="310">
        <f>SUM(V43)</f>
        <v>0</v>
      </c>
      <c r="W32" s="311">
        <v>0</v>
      </c>
      <c r="X32" s="348">
        <v>624546</v>
      </c>
      <c r="Y32" s="350">
        <f>SUM(Y33:Y108)</f>
        <v>0</v>
      </c>
      <c r="Z32" s="351">
        <f>SUM(X32:Y32)</f>
        <v>624546</v>
      </c>
      <c r="AA32" s="348">
        <v>624546</v>
      </c>
      <c r="AB32" s="350">
        <v>0</v>
      </c>
      <c r="AC32" s="351">
        <f>SUM(AA32:AB32)</f>
        <v>624546</v>
      </c>
    </row>
    <row r="33" spans="1:29" s="9" customFormat="1" ht="12.75">
      <c r="A33" s="283">
        <v>321</v>
      </c>
      <c r="B33" s="284" t="s">
        <v>26</v>
      </c>
      <c r="C33" s="285">
        <f>SUM(C34+C38+C40)</f>
        <v>277490</v>
      </c>
      <c r="D33" s="286">
        <f>SUM(D34+D38+D40)</f>
        <v>3000</v>
      </c>
      <c r="E33" s="287">
        <f>SUM(E34+E38+E40)</f>
        <v>280490</v>
      </c>
      <c r="F33" s="288">
        <f>SUM(F40+F34)</f>
        <v>13500</v>
      </c>
      <c r="G33" s="286">
        <f>SUM(G34+G38+G40)</f>
        <v>3000</v>
      </c>
      <c r="H33" s="333">
        <f>SUM(H34+H38+H40)</f>
        <v>16500</v>
      </c>
      <c r="I33" s="285"/>
      <c r="J33" s="286"/>
      <c r="K33" s="287"/>
      <c r="L33" s="285"/>
      <c r="M33" s="286"/>
      <c r="N33" s="287"/>
      <c r="O33" s="285">
        <f>SUM(O38)</f>
        <v>263050</v>
      </c>
      <c r="P33" s="286">
        <f>SUM(P38)</f>
        <v>0</v>
      </c>
      <c r="Q33" s="287">
        <f>SUM(Q38)</f>
        <v>263050</v>
      </c>
      <c r="R33" s="285">
        <f>SUM(R34)</f>
        <v>940</v>
      </c>
      <c r="S33" s="286">
        <f>SUM(S35:S37)</f>
        <v>0</v>
      </c>
      <c r="T33" s="334">
        <f>SUM(T35:T37)</f>
        <v>940</v>
      </c>
      <c r="U33" s="285"/>
      <c r="V33" s="286"/>
      <c r="W33" s="287"/>
      <c r="X33" s="355">
        <v>0</v>
      </c>
      <c r="Y33" s="356">
        <v>0</v>
      </c>
      <c r="Z33" s="357">
        <f>SUM(X33:Y33)</f>
        <v>0</v>
      </c>
      <c r="AA33" s="355">
        <v>0</v>
      </c>
      <c r="AB33" s="356">
        <v>0</v>
      </c>
      <c r="AC33" s="357">
        <f>SUM(AD21)</f>
        <v>0</v>
      </c>
    </row>
    <row r="34" spans="1:29" s="9" customFormat="1" ht="12.75">
      <c r="A34" s="83">
        <v>3211</v>
      </c>
      <c r="B34" s="85" t="s">
        <v>52</v>
      </c>
      <c r="C34" s="196">
        <f>SUM(C35:C37)</f>
        <v>9940</v>
      </c>
      <c r="D34" s="197">
        <f>SUM(G34+S34)</f>
        <v>4000</v>
      </c>
      <c r="E34" s="198">
        <f>SUM(E35:E37)</f>
        <v>13940</v>
      </c>
      <c r="F34" s="208">
        <f>SUM(F35:F37)</f>
        <v>9000</v>
      </c>
      <c r="G34" s="197">
        <f>SUM(G35:G37)</f>
        <v>4000</v>
      </c>
      <c r="H34" s="209">
        <f>SUM(H35:H37)</f>
        <v>13000</v>
      </c>
      <c r="I34" s="196"/>
      <c r="J34" s="197"/>
      <c r="K34" s="198"/>
      <c r="L34" s="196"/>
      <c r="M34" s="197"/>
      <c r="N34" s="198"/>
      <c r="O34" s="185"/>
      <c r="P34" s="186"/>
      <c r="Q34" s="187"/>
      <c r="R34" s="196">
        <f>SUM(R35:R37)</f>
        <v>940</v>
      </c>
      <c r="S34" s="197">
        <f>SUM(S35:S37)</f>
        <v>0</v>
      </c>
      <c r="T34" s="198">
        <f>SUM(R34:S34)</f>
        <v>940</v>
      </c>
      <c r="U34" s="185"/>
      <c r="V34" s="186"/>
      <c r="W34" s="187"/>
      <c r="X34" s="352"/>
      <c r="Y34" s="353"/>
      <c r="Z34" s="354"/>
      <c r="AA34" s="352"/>
      <c r="AB34" s="353"/>
      <c r="AC34" s="354"/>
    </row>
    <row r="35" spans="1:29" s="9" customFormat="1" ht="12.75">
      <c r="A35" s="83">
        <v>32111</v>
      </c>
      <c r="B35" s="85" t="s">
        <v>53</v>
      </c>
      <c r="C35" s="196">
        <f>SUM(F35+I35+L35+O35+R35)</f>
        <v>2500</v>
      </c>
      <c r="D35" s="197">
        <f>SUM(G35+S35)</f>
        <v>1000</v>
      </c>
      <c r="E35" s="198">
        <f>SUM(H35+T35)</f>
        <v>3500</v>
      </c>
      <c r="F35" s="208">
        <v>2500</v>
      </c>
      <c r="G35" s="197">
        <v>1000</v>
      </c>
      <c r="H35" s="209">
        <f>SUM(F35:G35)</f>
        <v>3500</v>
      </c>
      <c r="I35" s="196"/>
      <c r="J35" s="197"/>
      <c r="K35" s="198"/>
      <c r="L35" s="196"/>
      <c r="M35" s="197"/>
      <c r="N35" s="198"/>
      <c r="O35" s="185"/>
      <c r="P35" s="186"/>
      <c r="Q35" s="187"/>
      <c r="R35" s="196">
        <v>0</v>
      </c>
      <c r="S35" s="197">
        <v>0</v>
      </c>
      <c r="T35" s="198">
        <f>SUM(R35:S35)</f>
        <v>0</v>
      </c>
      <c r="U35" s="185"/>
      <c r="V35" s="186"/>
      <c r="W35" s="187"/>
      <c r="X35" s="352"/>
      <c r="Y35" s="353"/>
      <c r="Z35" s="354"/>
      <c r="AA35" s="352"/>
      <c r="AB35" s="353"/>
      <c r="AC35" s="354"/>
    </row>
    <row r="36" spans="1:29" s="9" customFormat="1" ht="12.75">
      <c r="A36" s="83">
        <v>32113</v>
      </c>
      <c r="B36" s="85" t="s">
        <v>54</v>
      </c>
      <c r="C36" s="196">
        <f>SUM(F36+R36)</f>
        <v>0</v>
      </c>
      <c r="D36" s="197">
        <f>SUM(G36+S36+P36)</f>
        <v>0</v>
      </c>
      <c r="E36" s="198">
        <f>SUM(H36+K36+N36+Q36+T36)</f>
        <v>0</v>
      </c>
      <c r="F36" s="208">
        <v>0</v>
      </c>
      <c r="G36" s="197">
        <v>0</v>
      </c>
      <c r="H36" s="209">
        <f>SUM(F36:G36)</f>
        <v>0</v>
      </c>
      <c r="I36" s="196"/>
      <c r="J36" s="197"/>
      <c r="K36" s="198"/>
      <c r="L36" s="196"/>
      <c r="M36" s="197"/>
      <c r="N36" s="198"/>
      <c r="O36" s="185"/>
      <c r="P36" s="186"/>
      <c r="Q36" s="187"/>
      <c r="R36" s="196"/>
      <c r="S36" s="197"/>
      <c r="T36" s="198"/>
      <c r="U36" s="185"/>
      <c r="V36" s="186"/>
      <c r="W36" s="187"/>
      <c r="X36" s="352"/>
      <c r="Y36" s="353"/>
      <c r="Z36" s="354"/>
      <c r="AA36" s="352"/>
      <c r="AB36" s="353"/>
      <c r="AC36" s="354"/>
    </row>
    <row r="37" spans="1:29" s="9" customFormat="1" ht="12.75">
      <c r="A37" s="83">
        <v>32115</v>
      </c>
      <c r="B37" s="85" t="s">
        <v>55</v>
      </c>
      <c r="C37" s="196">
        <f>SUM(F37+R37)</f>
        <v>7440</v>
      </c>
      <c r="D37" s="197">
        <f>SUM(G37+S37)</f>
        <v>3000</v>
      </c>
      <c r="E37" s="198">
        <f>SUM(H37+T37)</f>
        <v>10440</v>
      </c>
      <c r="F37" s="208">
        <v>6500</v>
      </c>
      <c r="G37" s="197">
        <v>3000</v>
      </c>
      <c r="H37" s="209">
        <f>SUM(F37:G37)</f>
        <v>9500</v>
      </c>
      <c r="I37" s="196"/>
      <c r="J37" s="197"/>
      <c r="K37" s="198"/>
      <c r="L37" s="196"/>
      <c r="M37" s="197"/>
      <c r="N37" s="198"/>
      <c r="O37" s="185"/>
      <c r="P37" s="186"/>
      <c r="Q37" s="187"/>
      <c r="R37" s="196">
        <v>940</v>
      </c>
      <c r="S37" s="197">
        <v>0</v>
      </c>
      <c r="T37" s="198">
        <f>SUM(R37:S37)</f>
        <v>940</v>
      </c>
      <c r="U37" s="185"/>
      <c r="V37" s="186"/>
      <c r="W37" s="187"/>
      <c r="X37" s="352"/>
      <c r="Y37" s="353"/>
      <c r="Z37" s="354"/>
      <c r="AA37" s="352"/>
      <c r="AB37" s="353"/>
      <c r="AC37" s="354"/>
    </row>
    <row r="38" spans="1:29" s="9" customFormat="1" ht="12.75">
      <c r="A38" s="83">
        <v>3212</v>
      </c>
      <c r="B38" s="85" t="s">
        <v>56</v>
      </c>
      <c r="C38" s="196">
        <f>SUM(F38+I38+L38+O38)</f>
        <v>263050</v>
      </c>
      <c r="D38" s="197">
        <f>SUM(D39)</f>
        <v>0</v>
      </c>
      <c r="E38" s="198">
        <f>SUM(E39)</f>
        <v>263050</v>
      </c>
      <c r="F38" s="208"/>
      <c r="G38" s="197"/>
      <c r="H38" s="209"/>
      <c r="I38" s="196"/>
      <c r="J38" s="197"/>
      <c r="K38" s="198"/>
      <c r="L38" s="196"/>
      <c r="M38" s="197"/>
      <c r="N38" s="198"/>
      <c r="O38" s="196">
        <f>SUM(O39)</f>
        <v>263050</v>
      </c>
      <c r="P38" s="197">
        <f>SUM(P39)</f>
        <v>0</v>
      </c>
      <c r="Q38" s="198">
        <f>SUM(O38:P38)</f>
        <v>263050</v>
      </c>
      <c r="R38" s="196"/>
      <c r="S38" s="197"/>
      <c r="T38" s="198"/>
      <c r="U38" s="185"/>
      <c r="V38" s="186"/>
      <c r="W38" s="187"/>
      <c r="X38" s="352"/>
      <c r="Y38" s="353"/>
      <c r="Z38" s="354"/>
      <c r="AA38" s="352"/>
      <c r="AB38" s="353"/>
      <c r="AC38" s="354"/>
    </row>
    <row r="39" spans="1:29" s="9" customFormat="1" ht="12.75">
      <c r="A39" s="83">
        <v>32121</v>
      </c>
      <c r="B39" s="85" t="s">
        <v>57</v>
      </c>
      <c r="C39" s="196">
        <f>SUM(F39+I39+L39+O39)</f>
        <v>263050</v>
      </c>
      <c r="D39" s="197">
        <f>SUM(P39)</f>
        <v>0</v>
      </c>
      <c r="E39" s="198">
        <f>SUM(Q39)</f>
        <v>263050</v>
      </c>
      <c r="F39" s="208"/>
      <c r="G39" s="197"/>
      <c r="H39" s="209"/>
      <c r="I39" s="196"/>
      <c r="J39" s="197"/>
      <c r="K39" s="198"/>
      <c r="L39" s="196"/>
      <c r="M39" s="197"/>
      <c r="N39" s="198"/>
      <c r="O39" s="196">
        <v>263050</v>
      </c>
      <c r="P39" s="197">
        <v>0</v>
      </c>
      <c r="Q39" s="198">
        <f>SUM(O39:P39)</f>
        <v>263050</v>
      </c>
      <c r="R39" s="196"/>
      <c r="S39" s="197"/>
      <c r="T39" s="198"/>
      <c r="U39" s="185"/>
      <c r="V39" s="186"/>
      <c r="W39" s="187"/>
      <c r="X39" s="352"/>
      <c r="Y39" s="353"/>
      <c r="Z39" s="354"/>
      <c r="AA39" s="352"/>
      <c r="AB39" s="353"/>
      <c r="AC39" s="354"/>
    </row>
    <row r="40" spans="1:29" s="9" customFormat="1" ht="12.75">
      <c r="A40" s="83">
        <v>3213</v>
      </c>
      <c r="B40" s="85" t="s">
        <v>58</v>
      </c>
      <c r="C40" s="196">
        <f>SUM(C41)</f>
        <v>4500</v>
      </c>
      <c r="D40" s="197">
        <f aca="true" t="shared" si="5" ref="D40:E42">SUM(G40)</f>
        <v>-1000</v>
      </c>
      <c r="E40" s="198">
        <f t="shared" si="5"/>
        <v>3500</v>
      </c>
      <c r="F40" s="208">
        <f>SUM(F41)</f>
        <v>4500</v>
      </c>
      <c r="G40" s="197">
        <f>SUM(G41)</f>
        <v>-1000</v>
      </c>
      <c r="H40" s="209">
        <f>SUM(H41:H42)</f>
        <v>3500</v>
      </c>
      <c r="I40" s="196"/>
      <c r="J40" s="197"/>
      <c r="K40" s="198"/>
      <c r="L40" s="196"/>
      <c r="M40" s="197"/>
      <c r="N40" s="198"/>
      <c r="O40" s="185"/>
      <c r="P40" s="186"/>
      <c r="Q40" s="187"/>
      <c r="R40" s="196"/>
      <c r="S40" s="197"/>
      <c r="T40" s="198"/>
      <c r="U40" s="185"/>
      <c r="V40" s="186"/>
      <c r="W40" s="187"/>
      <c r="X40" s="352"/>
      <c r="Y40" s="353"/>
      <c r="Z40" s="354"/>
      <c r="AA40" s="352"/>
      <c r="AB40" s="353"/>
      <c r="AC40" s="354"/>
    </row>
    <row r="41" spans="1:29" ht="12.75">
      <c r="A41" s="83">
        <v>32131</v>
      </c>
      <c r="B41" s="85" t="s">
        <v>59</v>
      </c>
      <c r="C41" s="196">
        <f>SUM(F41+I41+L41+O41+R41)</f>
        <v>4500</v>
      </c>
      <c r="D41" s="197">
        <f t="shared" si="5"/>
        <v>-1000</v>
      </c>
      <c r="E41" s="198">
        <f t="shared" si="5"/>
        <v>3500</v>
      </c>
      <c r="F41" s="208">
        <v>4500</v>
      </c>
      <c r="G41" s="197">
        <v>-1000</v>
      </c>
      <c r="H41" s="209">
        <f>SUM(F41:G41)</f>
        <v>3500</v>
      </c>
      <c r="I41" s="196"/>
      <c r="J41" s="197"/>
      <c r="K41" s="198"/>
      <c r="L41" s="196"/>
      <c r="M41" s="197"/>
      <c r="N41" s="198"/>
      <c r="O41" s="185"/>
      <c r="P41" s="186"/>
      <c r="Q41" s="187"/>
      <c r="R41" s="196"/>
      <c r="S41" s="197"/>
      <c r="T41" s="198"/>
      <c r="U41" s="185"/>
      <c r="V41" s="186"/>
      <c r="W41" s="187"/>
      <c r="X41" s="352"/>
      <c r="Y41" s="353"/>
      <c r="Z41" s="354"/>
      <c r="AA41" s="352"/>
      <c r="AB41" s="353"/>
      <c r="AC41" s="354"/>
    </row>
    <row r="42" spans="1:29" ht="12.75">
      <c r="A42" s="83">
        <v>32312</v>
      </c>
      <c r="B42" s="85" t="s">
        <v>170</v>
      </c>
      <c r="C42" s="196">
        <f>SUM(F42)</f>
        <v>0</v>
      </c>
      <c r="D42" s="197">
        <f t="shared" si="5"/>
        <v>0</v>
      </c>
      <c r="E42" s="198">
        <f t="shared" si="5"/>
        <v>0</v>
      </c>
      <c r="F42" s="208">
        <v>0</v>
      </c>
      <c r="G42" s="197">
        <v>0</v>
      </c>
      <c r="H42" s="209">
        <f>SUM(F42:G42)</f>
        <v>0</v>
      </c>
      <c r="I42" s="196"/>
      <c r="J42" s="197"/>
      <c r="K42" s="198"/>
      <c r="L42" s="196"/>
      <c r="M42" s="197"/>
      <c r="N42" s="198"/>
      <c r="O42" s="185"/>
      <c r="P42" s="186"/>
      <c r="Q42" s="187"/>
      <c r="R42" s="196"/>
      <c r="S42" s="197"/>
      <c r="T42" s="198"/>
      <c r="U42" s="185"/>
      <c r="V42" s="186"/>
      <c r="W42" s="187"/>
      <c r="X42" s="352"/>
      <c r="Y42" s="353"/>
      <c r="Z42" s="354"/>
      <c r="AA42" s="352"/>
      <c r="AB42" s="353"/>
      <c r="AC42" s="354"/>
    </row>
    <row r="43" spans="1:29" ht="12.75">
      <c r="A43" s="283">
        <v>322</v>
      </c>
      <c r="B43" s="284" t="s">
        <v>27</v>
      </c>
      <c r="C43" s="285">
        <f>SUM(F43+I43+L43+O43+R43+U43)</f>
        <v>195700</v>
      </c>
      <c r="D43" s="286">
        <f>SUM(G43+J43+M43+S43+V43)</f>
        <v>0</v>
      </c>
      <c r="E43" s="287">
        <f>SUM(H43+K43+N43+T43+W43)</f>
        <v>192100</v>
      </c>
      <c r="F43" s="288">
        <f>SUM(F44+F51+F56+F60+F63+F65)</f>
        <v>153150</v>
      </c>
      <c r="G43" s="286">
        <f>SUM(G44+G51+G56+G60+G63+G65)</f>
        <v>0</v>
      </c>
      <c r="H43" s="333">
        <f>SUM(H44+H51+H56+H60+H63+H65)</f>
        <v>153150</v>
      </c>
      <c r="I43" s="285">
        <f>SUM(I44)</f>
        <v>30</v>
      </c>
      <c r="J43" s="286">
        <f>SUM(J45)</f>
        <v>0</v>
      </c>
      <c r="K43" s="287">
        <f>SUM(K45)</f>
        <v>30</v>
      </c>
      <c r="L43" s="285">
        <f>SUM(L44+L51+L57+L60+L63)</f>
        <v>34560</v>
      </c>
      <c r="M43" s="286">
        <f>SUM(M44+M51+M57+M60+M63)</f>
        <v>0</v>
      </c>
      <c r="N43" s="287">
        <f>SUM(N44+N51+N63)</f>
        <v>34560</v>
      </c>
      <c r="O43" s="285">
        <f>SUM(O44)</f>
        <v>3600</v>
      </c>
      <c r="P43" s="286">
        <f>SUM(P44)</f>
        <v>0</v>
      </c>
      <c r="Q43" s="287">
        <f>SUM(Q44)</f>
        <v>3600</v>
      </c>
      <c r="R43" s="285">
        <f>SUM(R44+R51+R56+R60+R63+R65)</f>
        <v>4360</v>
      </c>
      <c r="S43" s="286">
        <f>SUM(S44+S51+S56+S60+S63)</f>
        <v>0</v>
      </c>
      <c r="T43" s="287">
        <f>SUM(R43:S43)</f>
        <v>4360</v>
      </c>
      <c r="U43" s="285">
        <f>SUM(U63)</f>
        <v>0</v>
      </c>
      <c r="V43" s="286">
        <f>SUM(V63)</f>
        <v>0</v>
      </c>
      <c r="W43" s="287">
        <f>SUM(W63)</f>
        <v>0</v>
      </c>
      <c r="X43" s="355">
        <v>0</v>
      </c>
      <c r="Y43" s="356">
        <v>0</v>
      </c>
      <c r="Z43" s="357">
        <f>SUM(X43:Y43)</f>
        <v>0</v>
      </c>
      <c r="AA43" s="355">
        <v>0</v>
      </c>
      <c r="AB43" s="356">
        <v>0</v>
      </c>
      <c r="AC43" s="357">
        <f>SUM(AA43:AB43)</f>
        <v>0</v>
      </c>
    </row>
    <row r="44" spans="1:29" ht="12.75">
      <c r="A44" s="83">
        <v>3221</v>
      </c>
      <c r="B44" s="85" t="s">
        <v>60</v>
      </c>
      <c r="C44" s="196">
        <f>SUM(C45:C50)</f>
        <v>23630</v>
      </c>
      <c r="D44" s="197">
        <f>SUM(G44+J44+M44+P44+S44)</f>
        <v>0</v>
      </c>
      <c r="E44" s="198">
        <f>SUM(H44+K44+N44+T44)</f>
        <v>23630</v>
      </c>
      <c r="F44" s="208">
        <f>SUM(F45:F50)</f>
        <v>21000</v>
      </c>
      <c r="G44" s="197">
        <f>SUM(G45:G50)</f>
        <v>0</v>
      </c>
      <c r="H44" s="209">
        <f>SUM(H45:H50)</f>
        <v>21000</v>
      </c>
      <c r="I44" s="196">
        <f>SUM(I45)</f>
        <v>30</v>
      </c>
      <c r="J44" s="197">
        <f>SUM(J45)</f>
        <v>0</v>
      </c>
      <c r="K44" s="198">
        <f>SUM(K45)</f>
        <v>30</v>
      </c>
      <c r="L44" s="196">
        <f aca="true" t="shared" si="6" ref="L44:T44">SUM(L45:L50)</f>
        <v>1200</v>
      </c>
      <c r="M44" s="197">
        <f t="shared" si="6"/>
        <v>0</v>
      </c>
      <c r="N44" s="198">
        <f t="shared" si="6"/>
        <v>1200</v>
      </c>
      <c r="O44" s="196">
        <f t="shared" si="6"/>
        <v>3600</v>
      </c>
      <c r="P44" s="197">
        <f t="shared" si="6"/>
        <v>0</v>
      </c>
      <c r="Q44" s="198">
        <f t="shared" si="6"/>
        <v>3600</v>
      </c>
      <c r="R44" s="196">
        <f t="shared" si="6"/>
        <v>1400</v>
      </c>
      <c r="S44" s="197">
        <f t="shared" si="6"/>
        <v>0</v>
      </c>
      <c r="T44" s="198">
        <f t="shared" si="6"/>
        <v>1400</v>
      </c>
      <c r="U44" s="185"/>
      <c r="V44" s="186"/>
      <c r="W44" s="187"/>
      <c r="X44" s="352"/>
      <c r="Y44" s="353"/>
      <c r="Z44" s="354"/>
      <c r="AA44" s="352"/>
      <c r="AB44" s="353"/>
      <c r="AC44" s="354"/>
    </row>
    <row r="45" spans="1:29" ht="12.75">
      <c r="A45" s="83">
        <v>32211</v>
      </c>
      <c r="B45" s="85" t="s">
        <v>60</v>
      </c>
      <c r="C45" s="196">
        <f>SUM(F45+I45+L45+R45)</f>
        <v>3430</v>
      </c>
      <c r="D45" s="197">
        <f>SUM(G45+J45+M45+S45)</f>
        <v>0</v>
      </c>
      <c r="E45" s="198">
        <f>SUM(H45+K45+N45+T45)</f>
        <v>3430</v>
      </c>
      <c r="F45" s="208">
        <v>2900</v>
      </c>
      <c r="G45" s="197">
        <v>0</v>
      </c>
      <c r="H45" s="209">
        <f aca="true" t="shared" si="7" ref="H45:H50">SUM(F45:G45)</f>
        <v>2900</v>
      </c>
      <c r="I45" s="196">
        <v>30</v>
      </c>
      <c r="J45" s="197">
        <v>0</v>
      </c>
      <c r="K45" s="198">
        <f>SUM(I45:J45)</f>
        <v>30</v>
      </c>
      <c r="L45" s="196">
        <v>100</v>
      </c>
      <c r="M45" s="197">
        <v>0</v>
      </c>
      <c r="N45" s="198">
        <f>SUM(L45:M45)</f>
        <v>100</v>
      </c>
      <c r="O45" s="196"/>
      <c r="P45" s="197"/>
      <c r="Q45" s="198"/>
      <c r="R45" s="196">
        <v>400</v>
      </c>
      <c r="S45" s="197">
        <v>0</v>
      </c>
      <c r="T45" s="198">
        <f>SUM(R45:S45)</f>
        <v>400</v>
      </c>
      <c r="U45" s="185"/>
      <c r="V45" s="186"/>
      <c r="W45" s="187"/>
      <c r="X45" s="352"/>
      <c r="Y45" s="353"/>
      <c r="Z45" s="354"/>
      <c r="AA45" s="352"/>
      <c r="AB45" s="353"/>
      <c r="AC45" s="354"/>
    </row>
    <row r="46" spans="1:29" ht="12.75">
      <c r="A46" s="83">
        <v>32211</v>
      </c>
      <c r="B46" s="85" t="s">
        <v>61</v>
      </c>
      <c r="C46" s="196">
        <f>SUM(F46+I46)</f>
        <v>300</v>
      </c>
      <c r="D46" s="197">
        <f>SUM(G46+J46+M46+P46+S46)</f>
        <v>0</v>
      </c>
      <c r="E46" s="198">
        <f>SUM(H46)</f>
        <v>300</v>
      </c>
      <c r="F46" s="208">
        <v>300</v>
      </c>
      <c r="G46" s="197">
        <v>0</v>
      </c>
      <c r="H46" s="209">
        <f t="shared" si="7"/>
        <v>300</v>
      </c>
      <c r="I46" s="196"/>
      <c r="J46" s="197"/>
      <c r="K46" s="198"/>
      <c r="L46" s="196"/>
      <c r="M46" s="197"/>
      <c r="N46" s="198"/>
      <c r="O46" s="196"/>
      <c r="P46" s="197"/>
      <c r="Q46" s="198"/>
      <c r="R46" s="196"/>
      <c r="S46" s="197"/>
      <c r="T46" s="198"/>
      <c r="U46" s="185"/>
      <c r="V46" s="186"/>
      <c r="W46" s="187"/>
      <c r="X46" s="352"/>
      <c r="Y46" s="353"/>
      <c r="Z46" s="354"/>
      <c r="AA46" s="352"/>
      <c r="AB46" s="353"/>
      <c r="AC46" s="354"/>
    </row>
    <row r="47" spans="1:29" ht="12.75">
      <c r="A47" s="83">
        <v>32212</v>
      </c>
      <c r="B47" s="85" t="s">
        <v>62</v>
      </c>
      <c r="C47" s="196">
        <f>SUM(F47+I47+L47+R47)</f>
        <v>2650</v>
      </c>
      <c r="D47" s="197">
        <f>SUM(G47+S47)</f>
        <v>0</v>
      </c>
      <c r="E47" s="198">
        <f>SUM(H47)</f>
        <v>2650</v>
      </c>
      <c r="F47" s="208">
        <v>2650</v>
      </c>
      <c r="G47" s="197">
        <v>0</v>
      </c>
      <c r="H47" s="209">
        <f t="shared" si="7"/>
        <v>2650</v>
      </c>
      <c r="I47" s="196"/>
      <c r="J47" s="197"/>
      <c r="K47" s="198"/>
      <c r="L47" s="196"/>
      <c r="M47" s="197"/>
      <c r="N47" s="198"/>
      <c r="O47" s="196"/>
      <c r="P47" s="197"/>
      <c r="Q47" s="198"/>
      <c r="R47" s="196"/>
      <c r="S47" s="197"/>
      <c r="T47" s="198"/>
      <c r="U47" s="185"/>
      <c r="V47" s="186"/>
      <c r="W47" s="187"/>
      <c r="X47" s="352"/>
      <c r="Y47" s="353"/>
      <c r="Z47" s="354"/>
      <c r="AA47" s="352"/>
      <c r="AB47" s="353"/>
      <c r="AC47" s="354"/>
    </row>
    <row r="48" spans="1:29" ht="12.75">
      <c r="A48" s="83">
        <v>32214</v>
      </c>
      <c r="B48" s="85" t="s">
        <v>63</v>
      </c>
      <c r="C48" s="196">
        <f>SUM(F48+I48+L48+R48)</f>
        <v>2700</v>
      </c>
      <c r="D48" s="197">
        <f>SUM(G48+J48+M48+S48)</f>
        <v>0</v>
      </c>
      <c r="E48" s="198">
        <f>SUM(H48+N48+T48)</f>
        <v>2700</v>
      </c>
      <c r="F48" s="208">
        <v>2500</v>
      </c>
      <c r="G48" s="197">
        <v>0</v>
      </c>
      <c r="H48" s="209">
        <f t="shared" si="7"/>
        <v>2500</v>
      </c>
      <c r="I48" s="196"/>
      <c r="J48" s="197"/>
      <c r="K48" s="198"/>
      <c r="L48" s="196">
        <v>200</v>
      </c>
      <c r="M48" s="197">
        <v>0</v>
      </c>
      <c r="N48" s="198">
        <f>SUM(L48:M48)</f>
        <v>200</v>
      </c>
      <c r="O48" s="196"/>
      <c r="P48" s="197"/>
      <c r="Q48" s="198"/>
      <c r="R48" s="196">
        <v>0</v>
      </c>
      <c r="S48" s="197">
        <v>0</v>
      </c>
      <c r="T48" s="198">
        <f>SUM(R48:S48)</f>
        <v>0</v>
      </c>
      <c r="U48" s="185"/>
      <c r="V48" s="186"/>
      <c r="W48" s="187"/>
      <c r="X48" s="352"/>
      <c r="Y48" s="353"/>
      <c r="Z48" s="354"/>
      <c r="AA48" s="352"/>
      <c r="AB48" s="353"/>
      <c r="AC48" s="354"/>
    </row>
    <row r="49" spans="1:29" ht="12.75">
      <c r="A49" s="83">
        <v>32216</v>
      </c>
      <c r="B49" s="85" t="s">
        <v>64</v>
      </c>
      <c r="C49" s="196">
        <f>SUM(F49+I49+L49+R49)</f>
        <v>4250</v>
      </c>
      <c r="D49" s="197">
        <f>SUM(G49+M49)</f>
        <v>0</v>
      </c>
      <c r="E49" s="198">
        <f>SUM(H49+N49+T49)</f>
        <v>4250</v>
      </c>
      <c r="F49" s="208">
        <v>3650</v>
      </c>
      <c r="G49" s="197">
        <v>0</v>
      </c>
      <c r="H49" s="209">
        <f t="shared" si="7"/>
        <v>3650</v>
      </c>
      <c r="I49" s="196"/>
      <c r="J49" s="197"/>
      <c r="K49" s="198"/>
      <c r="L49" s="196">
        <v>100</v>
      </c>
      <c r="M49" s="197">
        <v>0</v>
      </c>
      <c r="N49" s="198">
        <f>SUM(L49:M49)</f>
        <v>100</v>
      </c>
      <c r="O49" s="196"/>
      <c r="P49" s="197"/>
      <c r="Q49" s="198"/>
      <c r="R49" s="196">
        <v>500</v>
      </c>
      <c r="S49" s="197">
        <v>0</v>
      </c>
      <c r="T49" s="198">
        <f>SUM(R49:S49)</f>
        <v>500</v>
      </c>
      <c r="U49" s="185"/>
      <c r="V49" s="186"/>
      <c r="W49" s="187"/>
      <c r="X49" s="352"/>
      <c r="Y49" s="353"/>
      <c r="Z49" s="354"/>
      <c r="AA49" s="352"/>
      <c r="AB49" s="353"/>
      <c r="AC49" s="354"/>
    </row>
    <row r="50" spans="1:29" ht="12.75">
      <c r="A50" s="83">
        <v>32219</v>
      </c>
      <c r="B50" s="85" t="s">
        <v>65</v>
      </c>
      <c r="C50" s="196">
        <f>SUM(F50+I50+L50+R50)</f>
        <v>10300</v>
      </c>
      <c r="D50" s="197">
        <f>SUM(G50+M50+S50)</f>
        <v>0</v>
      </c>
      <c r="E50" s="198">
        <f>SUM(H50+N50+T50)</f>
        <v>10300</v>
      </c>
      <c r="F50" s="208">
        <v>9000</v>
      </c>
      <c r="G50" s="197">
        <v>0</v>
      </c>
      <c r="H50" s="209">
        <f t="shared" si="7"/>
        <v>9000</v>
      </c>
      <c r="I50" s="196"/>
      <c r="J50" s="197"/>
      <c r="K50" s="198"/>
      <c r="L50" s="196">
        <v>800</v>
      </c>
      <c r="M50" s="197"/>
      <c r="N50" s="198">
        <f>SUM(L50:M50)</f>
        <v>800</v>
      </c>
      <c r="O50" s="196">
        <v>3600</v>
      </c>
      <c r="P50" s="197">
        <v>0</v>
      </c>
      <c r="Q50" s="198">
        <f>SUM(O50:P50)</f>
        <v>3600</v>
      </c>
      <c r="R50" s="196">
        <v>500</v>
      </c>
      <c r="S50" s="197">
        <v>0</v>
      </c>
      <c r="T50" s="198">
        <f>SUM(R50:S50)</f>
        <v>500</v>
      </c>
      <c r="U50" s="185"/>
      <c r="V50" s="186"/>
      <c r="W50" s="187"/>
      <c r="X50" s="352"/>
      <c r="Y50" s="353"/>
      <c r="Z50" s="354"/>
      <c r="AA50" s="352"/>
      <c r="AB50" s="353"/>
      <c r="AC50" s="354"/>
    </row>
    <row r="51" spans="1:29" ht="12.75">
      <c r="A51" s="83">
        <v>3222</v>
      </c>
      <c r="B51" s="85" t="s">
        <v>66</v>
      </c>
      <c r="C51" s="196">
        <f>SUM(L51)</f>
        <v>31810</v>
      </c>
      <c r="D51" s="197">
        <f>SUM(M51)</f>
        <v>0</v>
      </c>
      <c r="E51" s="198">
        <f>SUM(N51)</f>
        <v>31810</v>
      </c>
      <c r="F51" s="208">
        <f>SUM(F52)</f>
        <v>0</v>
      </c>
      <c r="G51" s="197">
        <f>SUM(G52)</f>
        <v>0</v>
      </c>
      <c r="H51" s="209">
        <f>SUM(H52)</f>
        <v>0</v>
      </c>
      <c r="I51" s="196"/>
      <c r="J51" s="197"/>
      <c r="K51" s="198"/>
      <c r="L51" s="196">
        <f>SUM(L52:L55)</f>
        <v>31810</v>
      </c>
      <c r="M51" s="197">
        <f>SUM(M52:M55)</f>
        <v>0</v>
      </c>
      <c r="N51" s="198">
        <f>SUM(N52:N55)</f>
        <v>31810</v>
      </c>
      <c r="O51" s="196"/>
      <c r="P51" s="197"/>
      <c r="Q51" s="198"/>
      <c r="R51" s="196"/>
      <c r="S51" s="197"/>
      <c r="T51" s="198"/>
      <c r="U51" s="185"/>
      <c r="V51" s="186"/>
      <c r="W51" s="187"/>
      <c r="X51" s="352"/>
      <c r="Y51" s="353"/>
      <c r="Z51" s="354"/>
      <c r="AA51" s="352"/>
      <c r="AB51" s="353"/>
      <c r="AC51" s="354"/>
    </row>
    <row r="52" spans="1:29" ht="12.75">
      <c r="A52" s="83">
        <v>32224</v>
      </c>
      <c r="B52" s="85" t="s">
        <v>182</v>
      </c>
      <c r="C52" s="196">
        <f>SUM(F52+L52)</f>
        <v>12300</v>
      </c>
      <c r="D52" s="197">
        <f>SUM(G52+M52)</f>
        <v>0</v>
      </c>
      <c r="E52" s="198">
        <f>SUM(H52+N52)</f>
        <v>12300</v>
      </c>
      <c r="F52" s="208">
        <v>0</v>
      </c>
      <c r="G52" s="197">
        <v>0</v>
      </c>
      <c r="H52" s="209">
        <f>SUM(F52:G52)</f>
        <v>0</v>
      </c>
      <c r="I52" s="196"/>
      <c r="J52" s="197"/>
      <c r="K52" s="198"/>
      <c r="L52" s="196">
        <v>12300</v>
      </c>
      <c r="M52" s="197"/>
      <c r="N52" s="198">
        <f>SUM(L52:M52)</f>
        <v>12300</v>
      </c>
      <c r="O52" s="196"/>
      <c r="P52" s="197"/>
      <c r="Q52" s="198"/>
      <c r="R52" s="196"/>
      <c r="S52" s="197"/>
      <c r="T52" s="198"/>
      <c r="U52" s="185"/>
      <c r="V52" s="186"/>
      <c r="W52" s="187"/>
      <c r="X52" s="352"/>
      <c r="Y52" s="353"/>
      <c r="Z52" s="354"/>
      <c r="AA52" s="352"/>
      <c r="AB52" s="353"/>
      <c r="AC52" s="354"/>
    </row>
    <row r="53" spans="1:29" ht="12.75">
      <c r="A53" s="83">
        <v>32224</v>
      </c>
      <c r="B53" s="85" t="s">
        <v>183</v>
      </c>
      <c r="C53" s="196">
        <f>SUM(L53)</f>
        <v>5400</v>
      </c>
      <c r="D53" s="197">
        <f>SUM(M53)</f>
        <v>0</v>
      </c>
      <c r="E53" s="198">
        <f>SUM(N53)</f>
        <v>5400</v>
      </c>
      <c r="F53" s="208">
        <v>0</v>
      </c>
      <c r="G53" s="197"/>
      <c r="H53" s="209"/>
      <c r="I53" s="196"/>
      <c r="J53" s="197"/>
      <c r="K53" s="198"/>
      <c r="L53" s="196">
        <v>5400</v>
      </c>
      <c r="M53" s="197"/>
      <c r="N53" s="198">
        <f>SUM(L53:M53)</f>
        <v>5400</v>
      </c>
      <c r="O53" s="196"/>
      <c r="P53" s="197"/>
      <c r="Q53" s="198"/>
      <c r="R53" s="196"/>
      <c r="S53" s="197"/>
      <c r="T53" s="198"/>
      <c r="U53" s="185"/>
      <c r="V53" s="186"/>
      <c r="W53" s="187"/>
      <c r="X53" s="352"/>
      <c r="Y53" s="353"/>
      <c r="Z53" s="354"/>
      <c r="AA53" s="352"/>
      <c r="AB53" s="353"/>
      <c r="AC53" s="354"/>
    </row>
    <row r="54" spans="1:29" ht="12.75">
      <c r="A54" s="83">
        <v>32224</v>
      </c>
      <c r="B54" s="85" t="s">
        <v>181</v>
      </c>
      <c r="C54" s="196">
        <f>SUM(L54)</f>
        <v>4100</v>
      </c>
      <c r="D54" s="197">
        <f>SUM(M54)</f>
        <v>0</v>
      </c>
      <c r="E54" s="198">
        <f>SUM(L54:M54)</f>
        <v>4100</v>
      </c>
      <c r="F54" s="208">
        <v>0</v>
      </c>
      <c r="G54" s="197"/>
      <c r="H54" s="209"/>
      <c r="I54" s="196"/>
      <c r="J54" s="197"/>
      <c r="K54" s="198"/>
      <c r="L54" s="196">
        <v>4100</v>
      </c>
      <c r="M54" s="197"/>
      <c r="N54" s="198">
        <f>SUM(E54)</f>
        <v>4100</v>
      </c>
      <c r="O54" s="196"/>
      <c r="P54" s="197"/>
      <c r="Q54" s="198"/>
      <c r="R54" s="196"/>
      <c r="S54" s="197"/>
      <c r="T54" s="198"/>
      <c r="U54" s="185"/>
      <c r="V54" s="186"/>
      <c r="W54" s="187"/>
      <c r="X54" s="352"/>
      <c r="Y54" s="353"/>
      <c r="Z54" s="354"/>
      <c r="AA54" s="352"/>
      <c r="AB54" s="353"/>
      <c r="AC54" s="354"/>
    </row>
    <row r="55" spans="1:29" ht="12.75">
      <c r="A55" s="83">
        <v>32224</v>
      </c>
      <c r="B55" s="85" t="s">
        <v>184</v>
      </c>
      <c r="C55" s="196">
        <f>SUM(L55)</f>
        <v>10010</v>
      </c>
      <c r="D55" s="197">
        <f>SUM(M55)</f>
        <v>0</v>
      </c>
      <c r="E55" s="198">
        <f>SUM(N55)</f>
        <v>10010</v>
      </c>
      <c r="F55" s="208">
        <v>0</v>
      </c>
      <c r="G55" s="197"/>
      <c r="H55" s="209"/>
      <c r="I55" s="196"/>
      <c r="J55" s="197"/>
      <c r="K55" s="198"/>
      <c r="L55" s="196">
        <v>10010</v>
      </c>
      <c r="M55" s="197"/>
      <c r="N55" s="198">
        <f>SUM(L55:M55)</f>
        <v>10010</v>
      </c>
      <c r="O55" s="196"/>
      <c r="P55" s="197"/>
      <c r="Q55" s="198"/>
      <c r="R55" s="196"/>
      <c r="S55" s="197"/>
      <c r="T55" s="198"/>
      <c r="U55" s="185"/>
      <c r="V55" s="186"/>
      <c r="W55" s="187"/>
      <c r="X55" s="352"/>
      <c r="Y55" s="353"/>
      <c r="Z55" s="354"/>
      <c r="AA55" s="352"/>
      <c r="AB55" s="353"/>
      <c r="AC55" s="354"/>
    </row>
    <row r="56" spans="1:29" ht="12.75">
      <c r="A56" s="83">
        <v>3223</v>
      </c>
      <c r="B56" s="85" t="s">
        <v>67</v>
      </c>
      <c r="C56" s="196">
        <f aca="true" t="shared" si="8" ref="C56:H56">SUM(C57:C59)</f>
        <v>76500</v>
      </c>
      <c r="D56" s="197">
        <f t="shared" si="8"/>
        <v>0</v>
      </c>
      <c r="E56" s="198">
        <f t="shared" si="8"/>
        <v>76500</v>
      </c>
      <c r="F56" s="208">
        <f t="shared" si="8"/>
        <v>76500</v>
      </c>
      <c r="G56" s="197">
        <f t="shared" si="8"/>
        <v>0</v>
      </c>
      <c r="H56" s="209">
        <f t="shared" si="8"/>
        <v>76500</v>
      </c>
      <c r="I56" s="196"/>
      <c r="J56" s="197"/>
      <c r="K56" s="198"/>
      <c r="L56" s="196"/>
      <c r="M56" s="197"/>
      <c r="N56" s="198"/>
      <c r="O56" s="196"/>
      <c r="P56" s="197"/>
      <c r="Q56" s="198"/>
      <c r="R56" s="196"/>
      <c r="S56" s="197"/>
      <c r="T56" s="198"/>
      <c r="U56" s="185"/>
      <c r="V56" s="186"/>
      <c r="W56" s="187"/>
      <c r="X56" s="352"/>
      <c r="Y56" s="353"/>
      <c r="Z56" s="354"/>
      <c r="AA56" s="352"/>
      <c r="AB56" s="353"/>
      <c r="AC56" s="354"/>
    </row>
    <row r="57" spans="1:29" ht="12.75">
      <c r="A57" s="83">
        <v>32231</v>
      </c>
      <c r="B57" s="85" t="s">
        <v>68</v>
      </c>
      <c r="C57" s="196">
        <f aca="true" t="shared" si="9" ref="C57:E59">SUM(F57)</f>
        <v>16500</v>
      </c>
      <c r="D57" s="197">
        <f t="shared" si="9"/>
        <v>0</v>
      </c>
      <c r="E57" s="198">
        <f t="shared" si="9"/>
        <v>16500</v>
      </c>
      <c r="F57" s="208">
        <v>16500</v>
      </c>
      <c r="G57" s="197">
        <v>0</v>
      </c>
      <c r="H57" s="209">
        <f>SUM(F57:G57)</f>
        <v>16500</v>
      </c>
      <c r="I57" s="196"/>
      <c r="J57" s="197"/>
      <c r="K57" s="198"/>
      <c r="L57" s="196"/>
      <c r="M57" s="197"/>
      <c r="N57" s="198"/>
      <c r="O57" s="196"/>
      <c r="P57" s="197"/>
      <c r="Q57" s="198"/>
      <c r="R57" s="196"/>
      <c r="S57" s="197"/>
      <c r="T57" s="198"/>
      <c r="U57" s="185"/>
      <c r="V57" s="186"/>
      <c r="W57" s="187"/>
      <c r="X57" s="352"/>
      <c r="Y57" s="353"/>
      <c r="Z57" s="354"/>
      <c r="AA57" s="352"/>
      <c r="AB57" s="353"/>
      <c r="AC57" s="354"/>
    </row>
    <row r="58" spans="1:29" ht="12.75">
      <c r="A58" s="83">
        <v>32233</v>
      </c>
      <c r="B58" s="85" t="s">
        <v>69</v>
      </c>
      <c r="C58" s="196">
        <f t="shared" si="9"/>
        <v>0</v>
      </c>
      <c r="D58" s="197">
        <f t="shared" si="9"/>
        <v>0</v>
      </c>
      <c r="E58" s="198">
        <f t="shared" si="9"/>
        <v>0</v>
      </c>
      <c r="F58" s="208">
        <v>0</v>
      </c>
      <c r="G58" s="197">
        <v>0</v>
      </c>
      <c r="H58" s="209">
        <f>SUM(F58:G58)</f>
        <v>0</v>
      </c>
      <c r="I58" s="196"/>
      <c r="J58" s="197"/>
      <c r="K58" s="198"/>
      <c r="L58" s="196"/>
      <c r="M58" s="197"/>
      <c r="N58" s="198"/>
      <c r="O58" s="196"/>
      <c r="P58" s="197"/>
      <c r="Q58" s="198"/>
      <c r="R58" s="196"/>
      <c r="S58" s="197"/>
      <c r="T58" s="198"/>
      <c r="U58" s="185"/>
      <c r="V58" s="186"/>
      <c r="W58" s="187"/>
      <c r="X58" s="352"/>
      <c r="Y58" s="353"/>
      <c r="Z58" s="354"/>
      <c r="AA58" s="352"/>
      <c r="AB58" s="353"/>
      <c r="AC58" s="354"/>
    </row>
    <row r="59" spans="1:29" ht="12.75">
      <c r="A59" s="83">
        <v>32239</v>
      </c>
      <c r="B59" s="85" t="s">
        <v>70</v>
      </c>
      <c r="C59" s="196">
        <f t="shared" si="9"/>
        <v>60000</v>
      </c>
      <c r="D59" s="197">
        <f t="shared" si="9"/>
        <v>0</v>
      </c>
      <c r="E59" s="198">
        <f t="shared" si="9"/>
        <v>60000</v>
      </c>
      <c r="F59" s="208">
        <v>60000</v>
      </c>
      <c r="G59" s="197">
        <v>0</v>
      </c>
      <c r="H59" s="209">
        <f>SUM(F59:G59)</f>
        <v>60000</v>
      </c>
      <c r="I59" s="196"/>
      <c r="J59" s="197"/>
      <c r="K59" s="198"/>
      <c r="L59" s="196"/>
      <c r="M59" s="197"/>
      <c r="N59" s="198"/>
      <c r="O59" s="196"/>
      <c r="P59" s="197"/>
      <c r="Q59" s="198"/>
      <c r="R59" s="196"/>
      <c r="S59" s="197"/>
      <c r="T59" s="198"/>
      <c r="U59" s="185"/>
      <c r="V59" s="186"/>
      <c r="W59" s="187"/>
      <c r="X59" s="352"/>
      <c r="Y59" s="353"/>
      <c r="Z59" s="354"/>
      <c r="AA59" s="352"/>
      <c r="AB59" s="353"/>
      <c r="AC59" s="354"/>
    </row>
    <row r="60" spans="1:29" ht="12.75">
      <c r="A60" s="83">
        <v>3224</v>
      </c>
      <c r="B60" s="85" t="s">
        <v>71</v>
      </c>
      <c r="C60" s="196">
        <f aca="true" t="shared" si="10" ref="C60:H60">SUM(C61:C62)</f>
        <v>45000</v>
      </c>
      <c r="D60" s="197">
        <f t="shared" si="10"/>
        <v>0</v>
      </c>
      <c r="E60" s="198">
        <f>SUM(H60+N60+T60)</f>
        <v>45450</v>
      </c>
      <c r="F60" s="208">
        <f t="shared" si="10"/>
        <v>45000</v>
      </c>
      <c r="G60" s="197">
        <f t="shared" si="10"/>
        <v>0</v>
      </c>
      <c r="H60" s="209">
        <f t="shared" si="10"/>
        <v>45000</v>
      </c>
      <c r="I60" s="196"/>
      <c r="J60" s="197"/>
      <c r="K60" s="198"/>
      <c r="L60" s="196"/>
      <c r="M60" s="197">
        <f>SUM(M61:M62)</f>
        <v>0</v>
      </c>
      <c r="N60" s="198">
        <f>SUM(N61:N62)</f>
        <v>0</v>
      </c>
      <c r="O60" s="196"/>
      <c r="P60" s="197"/>
      <c r="Q60" s="198"/>
      <c r="R60" s="196">
        <f>SUM(R61:R62)</f>
        <v>450</v>
      </c>
      <c r="S60" s="197">
        <f>SUM(S61)</f>
        <v>0</v>
      </c>
      <c r="T60" s="198">
        <f>SUM(R60:S60)</f>
        <v>450</v>
      </c>
      <c r="U60" s="185"/>
      <c r="V60" s="186"/>
      <c r="W60" s="187"/>
      <c r="X60" s="352"/>
      <c r="Y60" s="353"/>
      <c r="Z60" s="354"/>
      <c r="AA60" s="352"/>
      <c r="AB60" s="353"/>
      <c r="AC60" s="354"/>
    </row>
    <row r="61" spans="1:29" ht="12.75">
      <c r="A61" s="83">
        <v>32241</v>
      </c>
      <c r="B61" s="85" t="s">
        <v>72</v>
      </c>
      <c r="C61" s="196">
        <f>SUM(F61)</f>
        <v>25000</v>
      </c>
      <c r="D61" s="197">
        <f>SUM(G61+J61+M61+P61+S61)</f>
        <v>0</v>
      </c>
      <c r="E61" s="198">
        <f>SUM(H61+N61+T61)</f>
        <v>25450</v>
      </c>
      <c r="F61" s="208">
        <v>25000</v>
      </c>
      <c r="G61" s="197">
        <v>0</v>
      </c>
      <c r="H61" s="209">
        <f aca="true" t="shared" si="11" ref="H61:H66">SUM(F61:G61)</f>
        <v>25000</v>
      </c>
      <c r="I61" s="196"/>
      <c r="J61" s="197"/>
      <c r="K61" s="198"/>
      <c r="L61" s="196"/>
      <c r="M61" s="197"/>
      <c r="N61" s="198"/>
      <c r="O61" s="196"/>
      <c r="P61" s="197"/>
      <c r="Q61" s="198"/>
      <c r="R61" s="196">
        <v>450</v>
      </c>
      <c r="S61" s="197">
        <v>0</v>
      </c>
      <c r="T61" s="198">
        <f>SUM(R61:S61)</f>
        <v>450</v>
      </c>
      <c r="U61" s="185"/>
      <c r="V61" s="186"/>
      <c r="W61" s="187"/>
      <c r="X61" s="352"/>
      <c r="Y61" s="353"/>
      <c r="Z61" s="354"/>
      <c r="AA61" s="352"/>
      <c r="AB61" s="353"/>
      <c r="AC61" s="354"/>
    </row>
    <row r="62" spans="1:29" ht="12.75">
      <c r="A62" s="83">
        <v>32242</v>
      </c>
      <c r="B62" s="85" t="s">
        <v>76</v>
      </c>
      <c r="C62" s="196">
        <f>SUM(F62+R62)</f>
        <v>20000</v>
      </c>
      <c r="D62" s="197">
        <f>SUM(G62+M62)</f>
        <v>0</v>
      </c>
      <c r="E62" s="198">
        <f>SUM(H62+N62)</f>
        <v>20000</v>
      </c>
      <c r="F62" s="208">
        <v>20000</v>
      </c>
      <c r="G62" s="197">
        <v>0</v>
      </c>
      <c r="H62" s="209">
        <f t="shared" si="11"/>
        <v>20000</v>
      </c>
      <c r="I62" s="196"/>
      <c r="J62" s="197"/>
      <c r="K62" s="198"/>
      <c r="L62" s="196"/>
      <c r="M62" s="197">
        <v>0</v>
      </c>
      <c r="N62" s="198">
        <f>SUM(L62:M62)</f>
        <v>0</v>
      </c>
      <c r="O62" s="196"/>
      <c r="P62" s="197"/>
      <c r="Q62" s="198"/>
      <c r="R62" s="196">
        <v>0</v>
      </c>
      <c r="S62" s="197"/>
      <c r="T62" s="198">
        <f>SUM(R62:S62)</f>
        <v>0</v>
      </c>
      <c r="U62" s="185"/>
      <c r="V62" s="186"/>
      <c r="W62" s="187"/>
      <c r="X62" s="352"/>
      <c r="Y62" s="353"/>
      <c r="Z62" s="354"/>
      <c r="AA62" s="352"/>
      <c r="AB62" s="353"/>
      <c r="AC62" s="354"/>
    </row>
    <row r="63" spans="1:29" ht="12.75">
      <c r="A63" s="83">
        <v>3225</v>
      </c>
      <c r="B63" s="85" t="s">
        <v>73</v>
      </c>
      <c r="C63" s="196">
        <f>SUM(C64)</f>
        <v>11710</v>
      </c>
      <c r="D63" s="197">
        <f>SUM(D64)</f>
        <v>0</v>
      </c>
      <c r="E63" s="198">
        <f>SUM(H63+N63+T63+W63)</f>
        <v>11710</v>
      </c>
      <c r="F63" s="208">
        <f>SUM(F64)</f>
        <v>7650</v>
      </c>
      <c r="G63" s="197">
        <f>SUM(G64)</f>
        <v>0</v>
      </c>
      <c r="H63" s="209">
        <f t="shared" si="11"/>
        <v>7650</v>
      </c>
      <c r="I63" s="196"/>
      <c r="J63" s="197"/>
      <c r="K63" s="198"/>
      <c r="L63" s="196">
        <f>SUM(L64)</f>
        <v>1550</v>
      </c>
      <c r="M63" s="197">
        <f>SUM(M64)</f>
        <v>0</v>
      </c>
      <c r="N63" s="198">
        <f>SUM(L63:M63)</f>
        <v>1550</v>
      </c>
      <c r="O63" s="196"/>
      <c r="P63" s="197"/>
      <c r="Q63" s="198"/>
      <c r="R63" s="196">
        <f>SUM(R64)</f>
        <v>2510</v>
      </c>
      <c r="S63" s="197">
        <f>SUM(S64)</f>
        <v>0</v>
      </c>
      <c r="T63" s="198">
        <f>SUM(R63:S63)</f>
        <v>2510</v>
      </c>
      <c r="U63" s="196"/>
      <c r="V63" s="197"/>
      <c r="W63" s="198"/>
      <c r="X63" s="352"/>
      <c r="Y63" s="353"/>
      <c r="Z63" s="354"/>
      <c r="AA63" s="352"/>
      <c r="AB63" s="353"/>
      <c r="AC63" s="354"/>
    </row>
    <row r="64" spans="1:29" ht="12.75">
      <c r="A64" s="83">
        <v>32251</v>
      </c>
      <c r="B64" s="85" t="s">
        <v>74</v>
      </c>
      <c r="C64" s="196">
        <f>SUM(F64+L64+R64+U64)</f>
        <v>11710</v>
      </c>
      <c r="D64" s="197">
        <f>SUM(G64+M64+S64)</f>
        <v>0</v>
      </c>
      <c r="E64" s="198">
        <f>SUM(H64+N64+T64)</f>
        <v>11710</v>
      </c>
      <c r="F64" s="208">
        <v>7650</v>
      </c>
      <c r="G64" s="197">
        <v>0</v>
      </c>
      <c r="H64" s="209">
        <f t="shared" si="11"/>
        <v>7650</v>
      </c>
      <c r="I64" s="196"/>
      <c r="J64" s="197"/>
      <c r="K64" s="198"/>
      <c r="L64" s="196">
        <v>1550</v>
      </c>
      <c r="M64" s="197">
        <v>0</v>
      </c>
      <c r="N64" s="198">
        <f>SUM(L64:M64)</f>
        <v>1550</v>
      </c>
      <c r="O64" s="196"/>
      <c r="P64" s="197"/>
      <c r="Q64" s="198"/>
      <c r="R64" s="196">
        <v>2510</v>
      </c>
      <c r="S64" s="197">
        <v>0</v>
      </c>
      <c r="T64" s="198">
        <f>SUM(R64:S64)</f>
        <v>2510</v>
      </c>
      <c r="U64" s="196"/>
      <c r="V64" s="197"/>
      <c r="W64" s="198"/>
      <c r="X64" s="352"/>
      <c r="Y64" s="353"/>
      <c r="Z64" s="354"/>
      <c r="AA64" s="352"/>
      <c r="AB64" s="353"/>
      <c r="AC64" s="354"/>
    </row>
    <row r="65" spans="1:29" ht="12.75">
      <c r="A65" s="83">
        <v>3227</v>
      </c>
      <c r="B65" s="85" t="s">
        <v>75</v>
      </c>
      <c r="C65" s="196">
        <f>SUM(C66)</f>
        <v>3000</v>
      </c>
      <c r="D65" s="197">
        <f>SUM(D66)</f>
        <v>0</v>
      </c>
      <c r="E65" s="198">
        <f>SUM(E66)</f>
        <v>3000</v>
      </c>
      <c r="F65" s="208">
        <f>SUM(F66)</f>
        <v>3000</v>
      </c>
      <c r="G65" s="197">
        <f>SUM(G66)</f>
        <v>0</v>
      </c>
      <c r="H65" s="209">
        <f t="shared" si="11"/>
        <v>3000</v>
      </c>
      <c r="I65" s="196"/>
      <c r="J65" s="197"/>
      <c r="K65" s="198"/>
      <c r="L65" s="196"/>
      <c r="M65" s="197"/>
      <c r="N65" s="198"/>
      <c r="O65" s="196"/>
      <c r="P65" s="197"/>
      <c r="Q65" s="198"/>
      <c r="R65" s="196"/>
      <c r="S65" s="197"/>
      <c r="T65" s="198"/>
      <c r="U65" s="185"/>
      <c r="V65" s="186"/>
      <c r="W65" s="187"/>
      <c r="X65" s="352"/>
      <c r="Y65" s="353"/>
      <c r="Z65" s="354"/>
      <c r="AA65" s="352"/>
      <c r="AB65" s="353"/>
      <c r="AC65" s="354"/>
    </row>
    <row r="66" spans="1:29" ht="12.75">
      <c r="A66" s="83">
        <v>32271</v>
      </c>
      <c r="B66" s="85" t="s">
        <v>75</v>
      </c>
      <c r="C66" s="196">
        <f>SUM(F66)</f>
        <v>3000</v>
      </c>
      <c r="D66" s="197">
        <f>SUM(G66)</f>
        <v>0</v>
      </c>
      <c r="E66" s="198">
        <f>SUM(H66)</f>
        <v>3000</v>
      </c>
      <c r="F66" s="208">
        <v>3000</v>
      </c>
      <c r="G66" s="197">
        <v>0</v>
      </c>
      <c r="H66" s="209">
        <f t="shared" si="11"/>
        <v>3000</v>
      </c>
      <c r="I66" s="196"/>
      <c r="J66" s="197"/>
      <c r="K66" s="198"/>
      <c r="L66" s="196"/>
      <c r="M66" s="197"/>
      <c r="N66" s="198"/>
      <c r="O66" s="196"/>
      <c r="P66" s="197"/>
      <c r="Q66" s="198"/>
      <c r="R66" s="196"/>
      <c r="S66" s="197"/>
      <c r="T66" s="198"/>
      <c r="U66" s="185"/>
      <c r="V66" s="186"/>
      <c r="W66" s="187"/>
      <c r="X66" s="352"/>
      <c r="Y66" s="353"/>
      <c r="Z66" s="354"/>
      <c r="AA66" s="352"/>
      <c r="AB66" s="353"/>
      <c r="AC66" s="354"/>
    </row>
    <row r="67" spans="1:29" ht="12.75">
      <c r="A67" s="283">
        <v>323</v>
      </c>
      <c r="B67" s="284" t="s">
        <v>28</v>
      </c>
      <c r="C67" s="285">
        <f>SUM(C68+C72+C75+C78+C84+C87+C90+C93)</f>
        <v>115727</v>
      </c>
      <c r="D67" s="286">
        <f>SUM(D68+D72+D75+D78+D84+D87+D90+D93)</f>
        <v>-3850</v>
      </c>
      <c r="E67" s="287">
        <f>SUM(C67:D67)</f>
        <v>111877</v>
      </c>
      <c r="F67" s="288">
        <f>SUM(F93+F90+F87+F84+F78+F75+F72+F68)</f>
        <v>115027</v>
      </c>
      <c r="G67" s="286">
        <f>SUM(G68+G72+G75+G78+G84+G87+G90+G93)</f>
        <v>-3850</v>
      </c>
      <c r="H67" s="289">
        <f>SUM(F67:G67)</f>
        <v>111177</v>
      </c>
      <c r="I67" s="285"/>
      <c r="J67" s="286"/>
      <c r="K67" s="287"/>
      <c r="L67" s="285">
        <f>SUM(L68+L72+L75+L78+L84+L87)</f>
        <v>700</v>
      </c>
      <c r="M67" s="286">
        <f>SUM(M68+M72+M75+M78+M84)</f>
        <v>0</v>
      </c>
      <c r="N67" s="287">
        <f>SUM(N68+N72+N75+N78+N84)</f>
        <v>700</v>
      </c>
      <c r="O67" s="285"/>
      <c r="P67" s="286">
        <f>SUM(P68+P72+P75+P78+P84+P87+P90+P93)</f>
        <v>0</v>
      </c>
      <c r="Q67" s="287"/>
      <c r="R67" s="285">
        <f>SUM(R68+R72+R75+R78+R84+R87+R90+R93)</f>
        <v>100</v>
      </c>
      <c r="S67" s="286">
        <f>SUM(S68+S72+S75+S78+S84+S87+S90+S93)</f>
        <v>0</v>
      </c>
      <c r="T67" s="287">
        <f>SUM(T68+T72+T75+T78+T84+T87+T90+T94)</f>
        <v>100</v>
      </c>
      <c r="U67" s="285"/>
      <c r="V67" s="286"/>
      <c r="W67" s="287"/>
      <c r="X67" s="355">
        <v>0</v>
      </c>
      <c r="Y67" s="356">
        <v>0</v>
      </c>
      <c r="Z67" s="357">
        <f>SUM(X67:Y67)</f>
        <v>0</v>
      </c>
      <c r="AA67" s="355">
        <v>0</v>
      </c>
      <c r="AB67" s="356">
        <v>0</v>
      </c>
      <c r="AC67" s="357">
        <v>0</v>
      </c>
    </row>
    <row r="68" spans="1:29" ht="12.75">
      <c r="A68" s="83">
        <v>3231</v>
      </c>
      <c r="B68" s="85" t="s">
        <v>77</v>
      </c>
      <c r="C68" s="196">
        <f aca="true" t="shared" si="12" ref="C68:H68">SUM(C69:C71)</f>
        <v>7700</v>
      </c>
      <c r="D68" s="197">
        <f t="shared" si="12"/>
        <v>0</v>
      </c>
      <c r="E68" s="198">
        <f t="shared" si="12"/>
        <v>7800</v>
      </c>
      <c r="F68" s="208">
        <f t="shared" si="12"/>
        <v>7650</v>
      </c>
      <c r="G68" s="197">
        <f t="shared" si="12"/>
        <v>0</v>
      </c>
      <c r="H68" s="209">
        <f t="shared" si="12"/>
        <v>7650</v>
      </c>
      <c r="I68" s="196"/>
      <c r="J68" s="197"/>
      <c r="K68" s="198"/>
      <c r="L68" s="196">
        <f>SUM(L69:L71)</f>
        <v>50</v>
      </c>
      <c r="M68" s="197">
        <f>SUM(M69:M71)</f>
        <v>0</v>
      </c>
      <c r="N68" s="198">
        <f>SUM(N69:N71)</f>
        <v>50</v>
      </c>
      <c r="O68" s="196"/>
      <c r="P68" s="197"/>
      <c r="Q68" s="198"/>
      <c r="R68" s="196">
        <v>100</v>
      </c>
      <c r="S68" s="197">
        <v>0</v>
      </c>
      <c r="T68" s="198">
        <f>SUM(T69:T71)</f>
        <v>100</v>
      </c>
      <c r="U68" s="185"/>
      <c r="V68" s="186"/>
      <c r="W68" s="187"/>
      <c r="X68" s="352"/>
      <c r="Y68" s="353"/>
      <c r="Z68" s="354"/>
      <c r="AA68" s="352"/>
      <c r="AB68" s="353"/>
      <c r="AC68" s="354"/>
    </row>
    <row r="69" spans="1:29" ht="12.75">
      <c r="A69" s="83">
        <v>32311</v>
      </c>
      <c r="B69" s="85" t="s">
        <v>78</v>
      </c>
      <c r="C69" s="196">
        <f aca="true" t="shared" si="13" ref="C69:E70">SUM(F69)</f>
        <v>2950</v>
      </c>
      <c r="D69" s="197">
        <f t="shared" si="13"/>
        <v>0</v>
      </c>
      <c r="E69" s="198">
        <f t="shared" si="13"/>
        <v>2950</v>
      </c>
      <c r="F69" s="208">
        <v>2950</v>
      </c>
      <c r="G69" s="197">
        <v>0</v>
      </c>
      <c r="H69" s="209">
        <f>SUM(F69:G69)</f>
        <v>2950</v>
      </c>
      <c r="I69" s="196"/>
      <c r="J69" s="197"/>
      <c r="K69" s="198"/>
      <c r="L69" s="196"/>
      <c r="M69" s="197"/>
      <c r="N69" s="198"/>
      <c r="O69" s="196"/>
      <c r="P69" s="197"/>
      <c r="Q69" s="198"/>
      <c r="R69" s="196"/>
      <c r="S69" s="197"/>
      <c r="T69" s="198"/>
      <c r="U69" s="185"/>
      <c r="V69" s="186"/>
      <c r="W69" s="187"/>
      <c r="X69" s="352"/>
      <c r="Y69" s="353"/>
      <c r="Z69" s="354"/>
      <c r="AA69" s="352"/>
      <c r="AB69" s="353"/>
      <c r="AC69" s="354"/>
    </row>
    <row r="70" spans="1:29" ht="12.75">
      <c r="A70" s="83">
        <v>32312</v>
      </c>
      <c r="B70" s="85" t="s">
        <v>79</v>
      </c>
      <c r="C70" s="196">
        <f t="shared" si="13"/>
        <v>3450</v>
      </c>
      <c r="D70" s="197">
        <f t="shared" si="13"/>
        <v>0</v>
      </c>
      <c r="E70" s="198">
        <f t="shared" si="13"/>
        <v>3450</v>
      </c>
      <c r="F70" s="208">
        <v>3450</v>
      </c>
      <c r="G70" s="197">
        <v>0</v>
      </c>
      <c r="H70" s="209">
        <f>SUM(F70:G70)</f>
        <v>3450</v>
      </c>
      <c r="I70" s="196"/>
      <c r="J70" s="197"/>
      <c r="K70" s="198"/>
      <c r="L70" s="196"/>
      <c r="M70" s="197"/>
      <c r="N70" s="198"/>
      <c r="O70" s="196"/>
      <c r="P70" s="197"/>
      <c r="Q70" s="198"/>
      <c r="R70" s="196"/>
      <c r="S70" s="197"/>
      <c r="T70" s="198"/>
      <c r="U70" s="185"/>
      <c r="V70" s="186"/>
      <c r="W70" s="187"/>
      <c r="X70" s="352"/>
      <c r="Y70" s="353"/>
      <c r="Z70" s="354"/>
      <c r="AA70" s="352"/>
      <c r="AB70" s="353"/>
      <c r="AC70" s="354"/>
    </row>
    <row r="71" spans="1:29" ht="12.75">
      <c r="A71" s="83">
        <v>32313</v>
      </c>
      <c r="B71" s="85" t="s">
        <v>80</v>
      </c>
      <c r="C71" s="196">
        <f>SUM(F71+L71)</f>
        <v>1300</v>
      </c>
      <c r="D71" s="197">
        <f>SUM(G71+M71+S71)</f>
        <v>0</v>
      </c>
      <c r="E71" s="198">
        <f>SUM(H71+N71+T71)</f>
        <v>1400</v>
      </c>
      <c r="F71" s="208">
        <v>1250</v>
      </c>
      <c r="G71" s="197">
        <v>0</v>
      </c>
      <c r="H71" s="209">
        <f>SUM(F71:G71)</f>
        <v>1250</v>
      </c>
      <c r="I71" s="196"/>
      <c r="J71" s="197"/>
      <c r="K71" s="198"/>
      <c r="L71" s="196">
        <v>50</v>
      </c>
      <c r="M71" s="197">
        <v>0</v>
      </c>
      <c r="N71" s="198">
        <f>SUM(L71:M71)</f>
        <v>50</v>
      </c>
      <c r="O71" s="196"/>
      <c r="P71" s="197"/>
      <c r="Q71" s="198"/>
      <c r="R71" s="196">
        <v>100</v>
      </c>
      <c r="S71" s="197">
        <v>0</v>
      </c>
      <c r="T71" s="198">
        <f>SUM(R71:S71)</f>
        <v>100</v>
      </c>
      <c r="U71" s="185"/>
      <c r="V71" s="186"/>
      <c r="W71" s="187"/>
      <c r="X71" s="352"/>
      <c r="Y71" s="353"/>
      <c r="Z71" s="354"/>
      <c r="AA71" s="352"/>
      <c r="AB71" s="353"/>
      <c r="AC71" s="354"/>
    </row>
    <row r="72" spans="1:29" ht="12.75">
      <c r="A72" s="83">
        <v>3232</v>
      </c>
      <c r="B72" s="85" t="s">
        <v>150</v>
      </c>
      <c r="C72" s="196">
        <f aca="true" t="shared" si="14" ref="C72:H72">SUM(C73:C74)</f>
        <v>60000</v>
      </c>
      <c r="D72" s="197">
        <f t="shared" si="14"/>
        <v>0</v>
      </c>
      <c r="E72" s="198">
        <f t="shared" si="14"/>
        <v>60000</v>
      </c>
      <c r="F72" s="208">
        <f t="shared" si="14"/>
        <v>60000</v>
      </c>
      <c r="G72" s="197">
        <f t="shared" si="14"/>
        <v>0</v>
      </c>
      <c r="H72" s="209">
        <f t="shared" si="14"/>
        <v>60000</v>
      </c>
      <c r="I72" s="196"/>
      <c r="J72" s="197"/>
      <c r="K72" s="198"/>
      <c r="L72" s="196"/>
      <c r="M72" s="197"/>
      <c r="N72" s="198"/>
      <c r="O72" s="196"/>
      <c r="P72" s="197"/>
      <c r="Q72" s="198"/>
      <c r="R72" s="196">
        <f>SUM(R74)</f>
        <v>0</v>
      </c>
      <c r="S72" s="197"/>
      <c r="T72" s="198">
        <f>SUM(R72:S72)</f>
        <v>0</v>
      </c>
      <c r="U72" s="185"/>
      <c r="V72" s="186"/>
      <c r="W72" s="187"/>
      <c r="X72" s="352"/>
      <c r="Y72" s="353"/>
      <c r="Z72" s="354"/>
      <c r="AA72" s="352"/>
      <c r="AB72" s="353"/>
      <c r="AC72" s="354"/>
    </row>
    <row r="73" spans="1:29" ht="12.75">
      <c r="A73" s="83">
        <v>32321</v>
      </c>
      <c r="B73" s="85" t="s">
        <v>81</v>
      </c>
      <c r="C73" s="196">
        <f aca="true" t="shared" si="15" ref="C73:E74">SUM(F73)</f>
        <v>33000</v>
      </c>
      <c r="D73" s="197">
        <f t="shared" si="15"/>
        <v>0</v>
      </c>
      <c r="E73" s="198">
        <f t="shared" si="15"/>
        <v>33000</v>
      </c>
      <c r="F73" s="208">
        <v>33000</v>
      </c>
      <c r="G73" s="197">
        <v>0</v>
      </c>
      <c r="H73" s="209">
        <f>SUM(F73:G73)</f>
        <v>33000</v>
      </c>
      <c r="I73" s="196"/>
      <c r="J73" s="197"/>
      <c r="K73" s="198"/>
      <c r="L73" s="196"/>
      <c r="M73" s="197"/>
      <c r="N73" s="198"/>
      <c r="O73" s="196"/>
      <c r="P73" s="197"/>
      <c r="Q73" s="198"/>
      <c r="R73" s="196"/>
      <c r="S73" s="197"/>
      <c r="T73" s="198"/>
      <c r="U73" s="185"/>
      <c r="V73" s="186"/>
      <c r="W73" s="187"/>
      <c r="X73" s="352"/>
      <c r="Y73" s="353"/>
      <c r="Z73" s="354"/>
      <c r="AA73" s="352"/>
      <c r="AB73" s="353"/>
      <c r="AC73" s="354"/>
    </row>
    <row r="74" spans="1:29" ht="12.75">
      <c r="A74" s="83">
        <v>32322</v>
      </c>
      <c r="B74" s="85" t="s">
        <v>108</v>
      </c>
      <c r="C74" s="196">
        <f>SUM(F74+R74)</f>
        <v>27000</v>
      </c>
      <c r="D74" s="197">
        <f t="shared" si="15"/>
        <v>0</v>
      </c>
      <c r="E74" s="198">
        <f>SUM(H74+T74)</f>
        <v>27000</v>
      </c>
      <c r="F74" s="208">
        <v>27000</v>
      </c>
      <c r="G74" s="197">
        <v>0</v>
      </c>
      <c r="H74" s="209">
        <f>SUM(F74:G74)</f>
        <v>27000</v>
      </c>
      <c r="I74" s="196"/>
      <c r="J74" s="197"/>
      <c r="K74" s="198"/>
      <c r="L74" s="196"/>
      <c r="M74" s="197"/>
      <c r="N74" s="198"/>
      <c r="O74" s="196"/>
      <c r="P74" s="197"/>
      <c r="Q74" s="198"/>
      <c r="R74" s="196">
        <v>0</v>
      </c>
      <c r="S74" s="197"/>
      <c r="T74" s="198">
        <f>SUM(R74:S74)</f>
        <v>0</v>
      </c>
      <c r="U74" s="185"/>
      <c r="V74" s="186"/>
      <c r="W74" s="187"/>
      <c r="X74" s="352"/>
      <c r="Y74" s="353"/>
      <c r="Z74" s="354"/>
      <c r="AA74" s="352"/>
      <c r="AB74" s="353"/>
      <c r="AC74" s="354"/>
    </row>
    <row r="75" spans="1:29" ht="12.75">
      <c r="A75" s="83">
        <v>3233</v>
      </c>
      <c r="B75" s="85" t="s">
        <v>82</v>
      </c>
      <c r="C75" s="196">
        <f aca="true" t="shared" si="16" ref="C75:H75">SUM(C76:C77)</f>
        <v>5520</v>
      </c>
      <c r="D75" s="197">
        <f>SUM(G75+S75)</f>
        <v>0</v>
      </c>
      <c r="E75" s="198">
        <f t="shared" si="16"/>
        <v>5520</v>
      </c>
      <c r="F75" s="208">
        <f>SUM(F76:F77)</f>
        <v>5520</v>
      </c>
      <c r="G75" s="197">
        <v>0</v>
      </c>
      <c r="H75" s="209">
        <f t="shared" si="16"/>
        <v>5520</v>
      </c>
      <c r="I75" s="196"/>
      <c r="J75" s="197"/>
      <c r="K75" s="198"/>
      <c r="L75" s="196"/>
      <c r="M75" s="197"/>
      <c r="N75" s="198"/>
      <c r="O75" s="196"/>
      <c r="P75" s="197"/>
      <c r="Q75" s="198"/>
      <c r="R75" s="196">
        <f>SUM(R76:R77)</f>
        <v>0</v>
      </c>
      <c r="S75" s="197">
        <f>SUM(S77)</f>
        <v>0</v>
      </c>
      <c r="T75" s="198">
        <f>SUM(T76:T77)</f>
        <v>0</v>
      </c>
      <c r="U75" s="185"/>
      <c r="V75" s="186"/>
      <c r="W75" s="187"/>
      <c r="X75" s="352"/>
      <c r="Y75" s="353"/>
      <c r="Z75" s="354"/>
      <c r="AA75" s="352"/>
      <c r="AB75" s="353"/>
      <c r="AC75" s="354"/>
    </row>
    <row r="76" spans="1:29" ht="12.75">
      <c r="A76" s="83">
        <v>32331</v>
      </c>
      <c r="B76" s="85" t="s">
        <v>83</v>
      </c>
      <c r="C76" s="196">
        <f>SUM(F76)</f>
        <v>1920</v>
      </c>
      <c r="D76" s="197">
        <f>SUM(G76+S76)</f>
        <v>0</v>
      </c>
      <c r="E76" s="198">
        <f>SUM(H76+T76)</f>
        <v>1920</v>
      </c>
      <c r="F76" s="208">
        <v>1920</v>
      </c>
      <c r="G76" s="197">
        <f>SUM(G77)</f>
        <v>0</v>
      </c>
      <c r="H76" s="209">
        <f>SUM(F76:G76)</f>
        <v>1920</v>
      </c>
      <c r="I76" s="196"/>
      <c r="J76" s="197"/>
      <c r="K76" s="198"/>
      <c r="L76" s="196"/>
      <c r="M76" s="197"/>
      <c r="N76" s="198"/>
      <c r="O76" s="196"/>
      <c r="P76" s="197"/>
      <c r="Q76" s="198"/>
      <c r="R76" s="196">
        <v>0</v>
      </c>
      <c r="S76" s="197"/>
      <c r="T76" s="198">
        <f>SUM(R76:S76)</f>
        <v>0</v>
      </c>
      <c r="U76" s="185"/>
      <c r="V76" s="186"/>
      <c r="W76" s="187"/>
      <c r="X76" s="352"/>
      <c r="Y76" s="353"/>
      <c r="Z76" s="354"/>
      <c r="AA76" s="352"/>
      <c r="AB76" s="353"/>
      <c r="AC76" s="354"/>
    </row>
    <row r="77" spans="1:29" ht="12.75">
      <c r="A77" s="83">
        <v>32339</v>
      </c>
      <c r="B77" s="85" t="s">
        <v>84</v>
      </c>
      <c r="C77" s="196">
        <f>SUM(F77+I77+L77+R77)</f>
        <v>3600</v>
      </c>
      <c r="D77" s="197">
        <f>SUM(G77+S77)</f>
        <v>0</v>
      </c>
      <c r="E77" s="198">
        <f>SUM(H77+K77+N77+T77)</f>
        <v>3600</v>
      </c>
      <c r="F77" s="208">
        <v>3600</v>
      </c>
      <c r="G77" s="197">
        <v>0</v>
      </c>
      <c r="H77" s="209">
        <f>SUM(F77:G77)</f>
        <v>3600</v>
      </c>
      <c r="I77" s="196"/>
      <c r="J77" s="197"/>
      <c r="K77" s="198"/>
      <c r="L77" s="196"/>
      <c r="M77" s="197"/>
      <c r="N77" s="198"/>
      <c r="O77" s="196"/>
      <c r="P77" s="197"/>
      <c r="Q77" s="198"/>
      <c r="R77" s="196">
        <v>0</v>
      </c>
      <c r="S77" s="197">
        <v>0</v>
      </c>
      <c r="T77" s="198">
        <f>SUM(R77:S77)</f>
        <v>0</v>
      </c>
      <c r="U77" s="185"/>
      <c r="V77" s="186"/>
      <c r="W77" s="187"/>
      <c r="X77" s="352"/>
      <c r="Y77" s="353"/>
      <c r="Z77" s="354"/>
      <c r="AA77" s="352"/>
      <c r="AB77" s="353"/>
      <c r="AC77" s="354"/>
    </row>
    <row r="78" spans="1:29" ht="12.75">
      <c r="A78" s="83">
        <v>3234</v>
      </c>
      <c r="B78" s="85" t="s">
        <v>85</v>
      </c>
      <c r="C78" s="196">
        <f aca="true" t="shared" si="17" ref="C78:H78">SUM(C79:C83)</f>
        <v>17250</v>
      </c>
      <c r="D78" s="197">
        <f t="shared" si="17"/>
        <v>0</v>
      </c>
      <c r="E78" s="198">
        <f t="shared" si="17"/>
        <v>17250</v>
      </c>
      <c r="F78" s="208">
        <f t="shared" si="17"/>
        <v>16800</v>
      </c>
      <c r="G78" s="197">
        <f t="shared" si="17"/>
        <v>0</v>
      </c>
      <c r="H78" s="209">
        <f t="shared" si="17"/>
        <v>16800</v>
      </c>
      <c r="I78" s="196"/>
      <c r="J78" s="197"/>
      <c r="K78" s="198"/>
      <c r="L78" s="196">
        <f>SUM(L79)</f>
        <v>450</v>
      </c>
      <c r="M78" s="197">
        <f>SUM(M79)</f>
        <v>0</v>
      </c>
      <c r="N78" s="198">
        <f>SUM(L78:M78)</f>
        <v>450</v>
      </c>
      <c r="O78" s="196"/>
      <c r="P78" s="197"/>
      <c r="Q78" s="198"/>
      <c r="R78" s="196">
        <f>SUM(R79:R84)</f>
        <v>0</v>
      </c>
      <c r="S78" s="197"/>
      <c r="T78" s="198">
        <f>SUM(R78:S78)</f>
        <v>0</v>
      </c>
      <c r="U78" s="185"/>
      <c r="V78" s="186"/>
      <c r="W78" s="187"/>
      <c r="X78" s="352"/>
      <c r="Y78" s="353"/>
      <c r="Z78" s="354"/>
      <c r="AA78" s="352"/>
      <c r="AB78" s="353"/>
      <c r="AC78" s="354"/>
    </row>
    <row r="79" spans="1:29" ht="12.75">
      <c r="A79" s="83">
        <v>32341</v>
      </c>
      <c r="B79" s="85" t="s">
        <v>86</v>
      </c>
      <c r="C79" s="196">
        <f>SUM(F79+L79)</f>
        <v>2750</v>
      </c>
      <c r="D79" s="197">
        <f>SUM(G79+M79)</f>
        <v>0</v>
      </c>
      <c r="E79" s="198">
        <f>SUM(H79+N79)</f>
        <v>2750</v>
      </c>
      <c r="F79" s="208">
        <v>2300</v>
      </c>
      <c r="G79" s="197">
        <v>0</v>
      </c>
      <c r="H79" s="209">
        <f>SUM(F79:G79)</f>
        <v>2300</v>
      </c>
      <c r="I79" s="196"/>
      <c r="J79" s="197"/>
      <c r="K79" s="198"/>
      <c r="L79" s="196">
        <v>450</v>
      </c>
      <c r="M79" s="197">
        <v>0</v>
      </c>
      <c r="N79" s="198">
        <f>SUM(L79:M79)</f>
        <v>450</v>
      </c>
      <c r="O79" s="196"/>
      <c r="P79" s="197"/>
      <c r="Q79" s="198"/>
      <c r="R79" s="196"/>
      <c r="S79" s="197"/>
      <c r="T79" s="198"/>
      <c r="U79" s="185"/>
      <c r="V79" s="186"/>
      <c r="W79" s="187"/>
      <c r="X79" s="352"/>
      <c r="Y79" s="353"/>
      <c r="Z79" s="354"/>
      <c r="AA79" s="352"/>
      <c r="AB79" s="353"/>
      <c r="AC79" s="354"/>
    </row>
    <row r="80" spans="1:29" ht="12.75">
      <c r="A80" s="83">
        <v>32341</v>
      </c>
      <c r="B80" s="85" t="s">
        <v>87</v>
      </c>
      <c r="C80" s="196">
        <f>SUM(F80)</f>
        <v>2000</v>
      </c>
      <c r="D80" s="197">
        <f aca="true" t="shared" si="18" ref="D80:E83">SUM(G80)</f>
        <v>0</v>
      </c>
      <c r="E80" s="198">
        <f t="shared" si="18"/>
        <v>2000</v>
      </c>
      <c r="F80" s="208">
        <v>2000</v>
      </c>
      <c r="G80" s="197">
        <v>0</v>
      </c>
      <c r="H80" s="209">
        <f>SUM(F80:G80)</f>
        <v>2000</v>
      </c>
      <c r="I80" s="196"/>
      <c r="J80" s="197"/>
      <c r="K80" s="198"/>
      <c r="L80" s="196"/>
      <c r="M80" s="197"/>
      <c r="N80" s="198"/>
      <c r="O80" s="196"/>
      <c r="P80" s="197"/>
      <c r="Q80" s="198"/>
      <c r="R80" s="196"/>
      <c r="S80" s="197"/>
      <c r="T80" s="198"/>
      <c r="U80" s="185"/>
      <c r="V80" s="186"/>
      <c r="W80" s="187"/>
      <c r="X80" s="352"/>
      <c r="Y80" s="353"/>
      <c r="Z80" s="354"/>
      <c r="AA80" s="352"/>
      <c r="AB80" s="353"/>
      <c r="AC80" s="354"/>
    </row>
    <row r="81" spans="1:29" ht="12.75">
      <c r="A81" s="83">
        <v>32342</v>
      </c>
      <c r="B81" s="85" t="s">
        <v>107</v>
      </c>
      <c r="C81" s="196">
        <f>SUM(F81)</f>
        <v>5850</v>
      </c>
      <c r="D81" s="197">
        <f>SUM(G81+S81)</f>
        <v>0</v>
      </c>
      <c r="E81" s="198">
        <f>SUM(H81+T81)</f>
        <v>5850</v>
      </c>
      <c r="F81" s="208">
        <v>5850</v>
      </c>
      <c r="G81" s="197">
        <v>0</v>
      </c>
      <c r="H81" s="209">
        <f>SUM(F81:G81)</f>
        <v>5850</v>
      </c>
      <c r="I81" s="196"/>
      <c r="J81" s="197"/>
      <c r="K81" s="198"/>
      <c r="L81" s="196"/>
      <c r="M81" s="197"/>
      <c r="N81" s="198"/>
      <c r="O81" s="196"/>
      <c r="P81" s="197"/>
      <c r="Q81" s="198"/>
      <c r="R81" s="196"/>
      <c r="S81" s="197"/>
      <c r="T81" s="198"/>
      <c r="U81" s="185"/>
      <c r="V81" s="186"/>
      <c r="W81" s="187"/>
      <c r="X81" s="352"/>
      <c r="Y81" s="353"/>
      <c r="Z81" s="354"/>
      <c r="AA81" s="352"/>
      <c r="AB81" s="353"/>
      <c r="AC81" s="354"/>
    </row>
    <row r="82" spans="1:29" ht="12.75">
      <c r="A82" s="83">
        <v>32343</v>
      </c>
      <c r="B82" s="85" t="s">
        <v>92</v>
      </c>
      <c r="C82" s="196">
        <f>SUM(F82)</f>
        <v>5250</v>
      </c>
      <c r="D82" s="197">
        <f>SUM(G82)</f>
        <v>0</v>
      </c>
      <c r="E82" s="198">
        <f>SUM(H82)</f>
        <v>5250</v>
      </c>
      <c r="F82" s="208">
        <v>5250</v>
      </c>
      <c r="G82" s="197">
        <v>0</v>
      </c>
      <c r="H82" s="209">
        <f>SUM(F82:G82)</f>
        <v>5250</v>
      </c>
      <c r="I82" s="196"/>
      <c r="J82" s="197"/>
      <c r="K82" s="198"/>
      <c r="L82" s="196"/>
      <c r="M82" s="197"/>
      <c r="N82" s="198"/>
      <c r="O82" s="196"/>
      <c r="P82" s="197"/>
      <c r="Q82" s="198"/>
      <c r="R82" s="196"/>
      <c r="S82" s="197"/>
      <c r="T82" s="198"/>
      <c r="U82" s="185"/>
      <c r="V82" s="186"/>
      <c r="W82" s="187"/>
      <c r="X82" s="352"/>
      <c r="Y82" s="353"/>
      <c r="Z82" s="354"/>
      <c r="AA82" s="352"/>
      <c r="AB82" s="353"/>
      <c r="AC82" s="354"/>
    </row>
    <row r="83" spans="1:29" ht="12.75">
      <c r="A83" s="83">
        <v>32344</v>
      </c>
      <c r="B83" s="85" t="s">
        <v>88</v>
      </c>
      <c r="C83" s="196">
        <f>SUM(F83)</f>
        <v>1400</v>
      </c>
      <c r="D83" s="197">
        <f t="shared" si="18"/>
        <v>0</v>
      </c>
      <c r="E83" s="198">
        <f t="shared" si="18"/>
        <v>1400</v>
      </c>
      <c r="F83" s="208">
        <v>1400</v>
      </c>
      <c r="G83" s="197">
        <v>0</v>
      </c>
      <c r="H83" s="209">
        <f>SUM(F83:G83)</f>
        <v>1400</v>
      </c>
      <c r="I83" s="196"/>
      <c r="J83" s="197"/>
      <c r="K83" s="198"/>
      <c r="L83" s="196"/>
      <c r="M83" s="197"/>
      <c r="N83" s="198"/>
      <c r="O83" s="196"/>
      <c r="P83" s="197"/>
      <c r="Q83" s="198"/>
      <c r="R83" s="196"/>
      <c r="S83" s="197"/>
      <c r="T83" s="198"/>
      <c r="U83" s="185"/>
      <c r="V83" s="186"/>
      <c r="W83" s="187"/>
      <c r="X83" s="352"/>
      <c r="Y83" s="353"/>
      <c r="Z83" s="354"/>
      <c r="AA83" s="352"/>
      <c r="AB83" s="353"/>
      <c r="AC83" s="354"/>
    </row>
    <row r="84" spans="1:29" ht="12.75">
      <c r="A84" s="83">
        <v>3236</v>
      </c>
      <c r="B84" s="85" t="s">
        <v>89</v>
      </c>
      <c r="C84" s="196">
        <f>SUM(C85:C86)</f>
        <v>7800</v>
      </c>
      <c r="D84" s="197">
        <f>SUM(G84+M84)</f>
        <v>-1000</v>
      </c>
      <c r="E84" s="198">
        <f>SUM(H84+N84)</f>
        <v>6800</v>
      </c>
      <c r="F84" s="208">
        <f>SUM(F85:F86)</f>
        <v>7600</v>
      </c>
      <c r="G84" s="197">
        <v>-1000</v>
      </c>
      <c r="H84" s="209">
        <f>SUM(H85:H86)</f>
        <v>6600</v>
      </c>
      <c r="I84" s="196"/>
      <c r="J84" s="197"/>
      <c r="K84" s="198"/>
      <c r="L84" s="196">
        <f>SUM(L85)</f>
        <v>200</v>
      </c>
      <c r="M84" s="197">
        <f>SUM(M85)</f>
        <v>0</v>
      </c>
      <c r="N84" s="198">
        <f>SUM(N85)</f>
        <v>200</v>
      </c>
      <c r="O84" s="196"/>
      <c r="P84" s="197"/>
      <c r="Q84" s="198"/>
      <c r="R84" s="196"/>
      <c r="S84" s="197"/>
      <c r="T84" s="198"/>
      <c r="U84" s="185"/>
      <c r="V84" s="186"/>
      <c r="W84" s="187"/>
      <c r="X84" s="352"/>
      <c r="Y84" s="353"/>
      <c r="Z84" s="354"/>
      <c r="AA84" s="352"/>
      <c r="AB84" s="353"/>
      <c r="AC84" s="354"/>
    </row>
    <row r="85" spans="1:29" ht="12.75">
      <c r="A85" s="83">
        <v>32361</v>
      </c>
      <c r="B85" s="85" t="s">
        <v>90</v>
      </c>
      <c r="C85" s="196">
        <f>SUM(F85+L85)</f>
        <v>5200</v>
      </c>
      <c r="D85" s="197">
        <f>SUM(G85+M85)</f>
        <v>-1000</v>
      </c>
      <c r="E85" s="198">
        <f>SUM(H85+N85)</f>
        <v>4200</v>
      </c>
      <c r="F85" s="208">
        <v>5000</v>
      </c>
      <c r="G85" s="197">
        <v>-1000</v>
      </c>
      <c r="H85" s="209">
        <f>SUM(F85:G85)</f>
        <v>4000</v>
      </c>
      <c r="I85" s="196"/>
      <c r="J85" s="197"/>
      <c r="K85" s="198"/>
      <c r="L85" s="196">
        <v>200</v>
      </c>
      <c r="M85" s="197">
        <v>0</v>
      </c>
      <c r="N85" s="198">
        <f>SUM(L85:M85)</f>
        <v>200</v>
      </c>
      <c r="O85" s="196"/>
      <c r="P85" s="197"/>
      <c r="Q85" s="198"/>
      <c r="R85" s="196"/>
      <c r="S85" s="197"/>
      <c r="T85" s="198"/>
      <c r="U85" s="185"/>
      <c r="V85" s="186"/>
      <c r="W85" s="187"/>
      <c r="X85" s="352"/>
      <c r="Y85" s="353"/>
      <c r="Z85" s="354"/>
      <c r="AA85" s="352"/>
      <c r="AB85" s="353"/>
      <c r="AC85" s="354"/>
    </row>
    <row r="86" spans="1:29" ht="12.75">
      <c r="A86" s="83">
        <v>32362</v>
      </c>
      <c r="B86" s="85" t="s">
        <v>91</v>
      </c>
      <c r="C86" s="196">
        <f>SUM(F86)</f>
        <v>2600</v>
      </c>
      <c r="D86" s="197">
        <f>SUM(G86+S86)</f>
        <v>0</v>
      </c>
      <c r="E86" s="198">
        <f>SUM(H86+T86)</f>
        <v>2600</v>
      </c>
      <c r="F86" s="208">
        <v>2600</v>
      </c>
      <c r="G86" s="197">
        <v>0</v>
      </c>
      <c r="H86" s="209">
        <f>SUM(F86:G86)</f>
        <v>2600</v>
      </c>
      <c r="I86" s="196"/>
      <c r="J86" s="197"/>
      <c r="K86" s="198"/>
      <c r="L86" s="196"/>
      <c r="M86" s="197"/>
      <c r="N86" s="198"/>
      <c r="O86" s="196"/>
      <c r="P86" s="197"/>
      <c r="Q86" s="198"/>
      <c r="R86" s="196"/>
      <c r="S86" s="197"/>
      <c r="T86" s="198"/>
      <c r="U86" s="185"/>
      <c r="V86" s="186"/>
      <c r="W86" s="187"/>
      <c r="X86" s="352"/>
      <c r="Y86" s="353"/>
      <c r="Z86" s="354"/>
      <c r="AA86" s="352"/>
      <c r="AB86" s="353"/>
      <c r="AC86" s="354"/>
    </row>
    <row r="87" spans="1:29" ht="12.75">
      <c r="A87" s="83">
        <v>3237</v>
      </c>
      <c r="B87" s="85" t="s">
        <v>93</v>
      </c>
      <c r="C87" s="196">
        <f>SUM(F87:W87)</f>
        <v>0</v>
      </c>
      <c r="D87" s="197">
        <f aca="true" t="shared" si="19" ref="D87:E89">SUM(G87)</f>
        <v>0</v>
      </c>
      <c r="E87" s="198">
        <f t="shared" si="19"/>
        <v>0</v>
      </c>
      <c r="F87" s="208">
        <f>SUM(F88:F89)</f>
        <v>0</v>
      </c>
      <c r="G87" s="197">
        <f>SUM(G88:G89)</f>
        <v>0</v>
      </c>
      <c r="H87" s="209">
        <f>SUM(H88:H89)</f>
        <v>0</v>
      </c>
      <c r="I87" s="196"/>
      <c r="J87" s="197"/>
      <c r="K87" s="198"/>
      <c r="L87" s="196"/>
      <c r="M87" s="197"/>
      <c r="N87" s="198"/>
      <c r="O87" s="196"/>
      <c r="P87" s="197"/>
      <c r="Q87" s="198"/>
      <c r="R87" s="196"/>
      <c r="S87" s="197"/>
      <c r="T87" s="198"/>
      <c r="U87" s="185"/>
      <c r="V87" s="186"/>
      <c r="W87" s="187"/>
      <c r="X87" s="352"/>
      <c r="Y87" s="353"/>
      <c r="Z87" s="354"/>
      <c r="AA87" s="352"/>
      <c r="AB87" s="353"/>
      <c r="AC87" s="354"/>
    </row>
    <row r="88" spans="1:29" ht="12.75">
      <c r="A88" s="83">
        <v>32371</v>
      </c>
      <c r="B88" s="85" t="s">
        <v>94</v>
      </c>
      <c r="C88" s="196">
        <f>SUM(F88:W88)</f>
        <v>0</v>
      </c>
      <c r="D88" s="197">
        <f t="shared" si="19"/>
        <v>0</v>
      </c>
      <c r="E88" s="198">
        <f t="shared" si="19"/>
        <v>0</v>
      </c>
      <c r="F88" s="208">
        <v>0</v>
      </c>
      <c r="G88" s="197">
        <v>0</v>
      </c>
      <c r="H88" s="209">
        <f>SUM(F88:G88)</f>
        <v>0</v>
      </c>
      <c r="I88" s="196"/>
      <c r="J88" s="197"/>
      <c r="K88" s="198"/>
      <c r="L88" s="196"/>
      <c r="M88" s="197"/>
      <c r="N88" s="198"/>
      <c r="O88" s="196"/>
      <c r="P88" s="197"/>
      <c r="Q88" s="198"/>
      <c r="R88" s="196"/>
      <c r="S88" s="197"/>
      <c r="T88" s="198"/>
      <c r="U88" s="185"/>
      <c r="V88" s="186"/>
      <c r="W88" s="187"/>
      <c r="X88" s="352"/>
      <c r="Y88" s="353"/>
      <c r="Z88" s="354"/>
      <c r="AA88" s="352"/>
      <c r="AB88" s="353"/>
      <c r="AC88" s="354"/>
    </row>
    <row r="89" spans="1:29" ht="12.75">
      <c r="A89" s="83">
        <v>32371</v>
      </c>
      <c r="B89" s="85" t="s">
        <v>93</v>
      </c>
      <c r="C89" s="196">
        <f>SUM(F89:W89)</f>
        <v>0</v>
      </c>
      <c r="D89" s="197">
        <f t="shared" si="19"/>
        <v>0</v>
      </c>
      <c r="E89" s="198">
        <f t="shared" si="19"/>
        <v>0</v>
      </c>
      <c r="F89" s="208">
        <v>0</v>
      </c>
      <c r="G89" s="197">
        <v>0</v>
      </c>
      <c r="H89" s="209">
        <f>SUM(F89:G89)</f>
        <v>0</v>
      </c>
      <c r="I89" s="196"/>
      <c r="J89" s="197"/>
      <c r="K89" s="198"/>
      <c r="L89" s="196"/>
      <c r="M89" s="197"/>
      <c r="N89" s="198"/>
      <c r="O89" s="196"/>
      <c r="P89" s="197"/>
      <c r="Q89" s="198"/>
      <c r="R89" s="196"/>
      <c r="S89" s="197"/>
      <c r="T89" s="198"/>
      <c r="U89" s="185"/>
      <c r="V89" s="186"/>
      <c r="W89" s="187"/>
      <c r="X89" s="352"/>
      <c r="Y89" s="353"/>
      <c r="Z89" s="354"/>
      <c r="AA89" s="352"/>
      <c r="AB89" s="353"/>
      <c r="AC89" s="354"/>
    </row>
    <row r="90" spans="1:29" ht="12.75">
      <c r="A90" s="83">
        <v>3238</v>
      </c>
      <c r="B90" s="85" t="s">
        <v>95</v>
      </c>
      <c r="C90" s="196">
        <f>SUM(C91:C92)</f>
        <v>4004</v>
      </c>
      <c r="D90" s="197">
        <f>SUM(G90)</f>
        <v>0</v>
      </c>
      <c r="E90" s="198">
        <f>SUM(H90)</f>
        <v>4004</v>
      </c>
      <c r="F90" s="208">
        <f>SUM(F91:F92)</f>
        <v>4004</v>
      </c>
      <c r="G90" s="197">
        <f>SUM(G91:G92)</f>
        <v>0</v>
      </c>
      <c r="H90" s="209">
        <f>SUM(H91:H92)</f>
        <v>4004</v>
      </c>
      <c r="I90" s="196"/>
      <c r="J90" s="197"/>
      <c r="K90" s="198"/>
      <c r="L90" s="196"/>
      <c r="M90" s="197"/>
      <c r="N90" s="198"/>
      <c r="O90" s="196"/>
      <c r="P90" s="197"/>
      <c r="Q90" s="198"/>
      <c r="R90" s="196"/>
      <c r="S90" s="197"/>
      <c r="T90" s="198"/>
      <c r="U90" s="185"/>
      <c r="V90" s="186"/>
      <c r="W90" s="187"/>
      <c r="X90" s="352"/>
      <c r="Y90" s="353"/>
      <c r="Z90" s="354"/>
      <c r="AA90" s="352"/>
      <c r="AB90" s="353"/>
      <c r="AC90" s="354"/>
    </row>
    <row r="91" spans="1:29" ht="12.75">
      <c r="A91" s="83">
        <v>32381</v>
      </c>
      <c r="B91" s="85" t="s">
        <v>186</v>
      </c>
      <c r="C91" s="196">
        <f>SUM(F91)</f>
        <v>2400</v>
      </c>
      <c r="D91" s="197">
        <f>SUM(G91+S91)</f>
        <v>0</v>
      </c>
      <c r="E91" s="198">
        <f>SUM(H91+T91)</f>
        <v>2400</v>
      </c>
      <c r="F91" s="208">
        <v>2400</v>
      </c>
      <c r="G91" s="197">
        <v>0</v>
      </c>
      <c r="H91" s="209">
        <f>SUM(F91:G91)</f>
        <v>2400</v>
      </c>
      <c r="I91" s="196"/>
      <c r="J91" s="197"/>
      <c r="K91" s="198"/>
      <c r="L91" s="196"/>
      <c r="M91" s="197"/>
      <c r="N91" s="198"/>
      <c r="O91" s="196"/>
      <c r="P91" s="197"/>
      <c r="Q91" s="198"/>
      <c r="R91" s="196"/>
      <c r="S91" s="197"/>
      <c r="T91" s="198"/>
      <c r="U91" s="185"/>
      <c r="V91" s="186"/>
      <c r="W91" s="187"/>
      <c r="X91" s="352"/>
      <c r="Y91" s="353"/>
      <c r="Z91" s="354"/>
      <c r="AA91" s="352"/>
      <c r="AB91" s="353"/>
      <c r="AC91" s="354"/>
    </row>
    <row r="92" spans="1:29" ht="12.75">
      <c r="A92" s="83">
        <v>32389</v>
      </c>
      <c r="B92" s="85" t="s">
        <v>185</v>
      </c>
      <c r="C92" s="196">
        <f>SUM(F92)</f>
        <v>1604</v>
      </c>
      <c r="D92" s="197">
        <f>SUM(G92+S92)</f>
        <v>0</v>
      </c>
      <c r="E92" s="198">
        <f>SUM(H92)</f>
        <v>1604</v>
      </c>
      <c r="F92" s="208">
        <v>1604</v>
      </c>
      <c r="G92" s="197">
        <v>0</v>
      </c>
      <c r="H92" s="209">
        <f>SUM(F92:G92)</f>
        <v>1604</v>
      </c>
      <c r="I92" s="196"/>
      <c r="J92" s="197"/>
      <c r="K92" s="198"/>
      <c r="L92" s="196"/>
      <c r="M92" s="197"/>
      <c r="N92" s="198"/>
      <c r="O92" s="196"/>
      <c r="P92" s="197"/>
      <c r="Q92" s="198"/>
      <c r="R92" s="196"/>
      <c r="S92" s="197"/>
      <c r="T92" s="198"/>
      <c r="U92" s="185"/>
      <c r="V92" s="186"/>
      <c r="W92" s="187"/>
      <c r="X92" s="352"/>
      <c r="Y92" s="353"/>
      <c r="Z92" s="354"/>
      <c r="AA92" s="352"/>
      <c r="AB92" s="353"/>
      <c r="AC92" s="354"/>
    </row>
    <row r="93" spans="1:29" ht="12.75">
      <c r="A93" s="83">
        <v>3239</v>
      </c>
      <c r="B93" s="85" t="s">
        <v>96</v>
      </c>
      <c r="C93" s="196">
        <f aca="true" t="shared" si="20" ref="C93:H93">SUM(C94)</f>
        <v>13453</v>
      </c>
      <c r="D93" s="197">
        <f t="shared" si="20"/>
        <v>-2850</v>
      </c>
      <c r="E93" s="198">
        <f t="shared" si="20"/>
        <v>10603</v>
      </c>
      <c r="F93" s="208">
        <f t="shared" si="20"/>
        <v>13453</v>
      </c>
      <c r="G93" s="197">
        <f t="shared" si="20"/>
        <v>-2850</v>
      </c>
      <c r="H93" s="209">
        <f t="shared" si="20"/>
        <v>10603</v>
      </c>
      <c r="I93" s="196"/>
      <c r="J93" s="197"/>
      <c r="K93" s="198"/>
      <c r="L93" s="196"/>
      <c r="M93" s="197"/>
      <c r="N93" s="198"/>
      <c r="O93" s="196"/>
      <c r="P93" s="197"/>
      <c r="Q93" s="198"/>
      <c r="R93" s="196">
        <f>SUM(R94)</f>
        <v>0</v>
      </c>
      <c r="S93" s="197">
        <f>SUM(S94)</f>
        <v>0</v>
      </c>
      <c r="T93" s="198">
        <f>SUM(R93:S93)</f>
        <v>0</v>
      </c>
      <c r="U93" s="185"/>
      <c r="V93" s="186"/>
      <c r="W93" s="187"/>
      <c r="X93" s="352"/>
      <c r="Y93" s="353"/>
      <c r="Z93" s="354"/>
      <c r="AA93" s="352"/>
      <c r="AB93" s="353"/>
      <c r="AC93" s="354"/>
    </row>
    <row r="94" spans="1:29" ht="12.75">
      <c r="A94" s="83">
        <v>32399</v>
      </c>
      <c r="B94" s="85" t="s">
        <v>97</v>
      </c>
      <c r="C94" s="196">
        <f>SUM(F94+R94)</f>
        <v>13453</v>
      </c>
      <c r="D94" s="197">
        <f>SUM(G94+S94)</f>
        <v>-2850</v>
      </c>
      <c r="E94" s="198">
        <f>SUM(H94+T94)</f>
        <v>10603</v>
      </c>
      <c r="F94" s="208">
        <v>13453</v>
      </c>
      <c r="G94" s="197">
        <v>-2850</v>
      </c>
      <c r="H94" s="209">
        <f>SUM(F94:G94)</f>
        <v>10603</v>
      </c>
      <c r="I94" s="196"/>
      <c r="J94" s="197"/>
      <c r="K94" s="198"/>
      <c r="L94" s="196"/>
      <c r="M94" s="197"/>
      <c r="N94" s="198"/>
      <c r="O94" s="196"/>
      <c r="P94" s="197"/>
      <c r="Q94" s="198"/>
      <c r="R94" s="196">
        <v>0</v>
      </c>
      <c r="S94" s="197">
        <v>0</v>
      </c>
      <c r="T94" s="198">
        <f>SUM(R94:S94)</f>
        <v>0</v>
      </c>
      <c r="U94" s="185"/>
      <c r="V94" s="186"/>
      <c r="W94" s="187"/>
      <c r="X94" s="352"/>
      <c r="Y94" s="353"/>
      <c r="Z94" s="354"/>
      <c r="AA94" s="352"/>
      <c r="AB94" s="353"/>
      <c r="AC94" s="354"/>
    </row>
    <row r="95" spans="1:29" ht="12.75" customHeight="1">
      <c r="A95" s="283">
        <v>329</v>
      </c>
      <c r="B95" s="284" t="s">
        <v>29</v>
      </c>
      <c r="C95" s="285">
        <f aca="true" t="shared" si="21" ref="C95:H95">SUM(C96+C98+C100+C102+C106)</f>
        <v>34929</v>
      </c>
      <c r="D95" s="286">
        <f t="shared" si="21"/>
        <v>850</v>
      </c>
      <c r="E95" s="287">
        <f t="shared" si="21"/>
        <v>35779</v>
      </c>
      <c r="F95" s="288">
        <f t="shared" si="21"/>
        <v>13546</v>
      </c>
      <c r="G95" s="286">
        <f t="shared" si="21"/>
        <v>850</v>
      </c>
      <c r="H95" s="289">
        <f t="shared" si="21"/>
        <v>14396</v>
      </c>
      <c r="I95" s="285"/>
      <c r="J95" s="286"/>
      <c r="K95" s="287"/>
      <c r="L95" s="285">
        <f>SUM(L106+L102+L100)</f>
        <v>9000</v>
      </c>
      <c r="M95" s="286">
        <f>SUM(M106)</f>
        <v>0</v>
      </c>
      <c r="N95" s="287">
        <f>SUM(N106)</f>
        <v>9000</v>
      </c>
      <c r="O95" s="285">
        <f>SUM(O96+O98+O100+O102+O106)</f>
        <v>12383</v>
      </c>
      <c r="P95" s="286">
        <f>SUM(P102+P100+P98)</f>
        <v>0</v>
      </c>
      <c r="Q95" s="287">
        <f>SUM(O95:P95)</f>
        <v>12383</v>
      </c>
      <c r="R95" s="285">
        <f>SUM(R98+R100+R102+R106)</f>
        <v>600</v>
      </c>
      <c r="S95" s="286">
        <f>SUM(S96+S98+S100+S102+S106)</f>
        <v>0</v>
      </c>
      <c r="T95" s="287">
        <f>SUM(R95:S95)</f>
        <v>600</v>
      </c>
      <c r="U95" s="285"/>
      <c r="V95" s="286"/>
      <c r="W95" s="287"/>
      <c r="X95" s="355">
        <v>0</v>
      </c>
      <c r="Y95" s="356">
        <v>0</v>
      </c>
      <c r="Z95" s="357">
        <f>SUM(X95:Y95)</f>
        <v>0</v>
      </c>
      <c r="AA95" s="355">
        <v>0</v>
      </c>
      <c r="AB95" s="356">
        <v>0</v>
      </c>
      <c r="AC95" s="357">
        <f>SUM(AA95:AB95)</f>
        <v>0</v>
      </c>
    </row>
    <row r="96" spans="1:29" ht="12.75" customHeight="1">
      <c r="A96" s="83">
        <v>3292</v>
      </c>
      <c r="B96" s="85" t="s">
        <v>148</v>
      </c>
      <c r="C96" s="196">
        <f>SUM(C97)</f>
        <v>4280</v>
      </c>
      <c r="D96" s="197">
        <f>SUM(D97)</f>
        <v>0</v>
      </c>
      <c r="E96" s="198">
        <f>SUM(E97)</f>
        <v>4280</v>
      </c>
      <c r="F96" s="208">
        <f>SUM(F97)</f>
        <v>4280</v>
      </c>
      <c r="G96" s="197">
        <f>SUM(G97)</f>
        <v>0</v>
      </c>
      <c r="H96" s="209">
        <f aca="true" t="shared" si="22" ref="H96:H101">SUM(F96:G96)</f>
        <v>4280</v>
      </c>
      <c r="I96" s="196"/>
      <c r="J96" s="197"/>
      <c r="K96" s="198"/>
      <c r="L96" s="196"/>
      <c r="M96" s="197"/>
      <c r="N96" s="198"/>
      <c r="O96" s="185"/>
      <c r="P96" s="197"/>
      <c r="Q96" s="198"/>
      <c r="R96" s="196"/>
      <c r="S96" s="197"/>
      <c r="T96" s="198"/>
      <c r="U96" s="185"/>
      <c r="V96" s="186"/>
      <c r="W96" s="187"/>
      <c r="X96" s="352"/>
      <c r="Y96" s="353"/>
      <c r="Z96" s="354"/>
      <c r="AA96" s="352"/>
      <c r="AB96" s="353"/>
      <c r="AC96" s="354"/>
    </row>
    <row r="97" spans="1:29" ht="12.75" customHeight="1">
      <c r="A97" s="83">
        <v>32922</v>
      </c>
      <c r="B97" s="85" t="s">
        <v>149</v>
      </c>
      <c r="C97" s="196">
        <f>SUM(F97)</f>
        <v>4280</v>
      </c>
      <c r="D97" s="197">
        <f>SUM(G97)</f>
        <v>0</v>
      </c>
      <c r="E97" s="198">
        <f>SUM(H97)</f>
        <v>4280</v>
      </c>
      <c r="F97" s="208">
        <v>4280</v>
      </c>
      <c r="G97" s="197">
        <v>0</v>
      </c>
      <c r="H97" s="209">
        <f t="shared" si="22"/>
        <v>4280</v>
      </c>
      <c r="I97" s="196"/>
      <c r="J97" s="197"/>
      <c r="K97" s="198"/>
      <c r="L97" s="196"/>
      <c r="M97" s="197"/>
      <c r="N97" s="198"/>
      <c r="O97" s="185"/>
      <c r="P97" s="197"/>
      <c r="Q97" s="198"/>
      <c r="R97" s="196"/>
      <c r="S97" s="197"/>
      <c r="T97" s="198"/>
      <c r="U97" s="185"/>
      <c r="V97" s="186"/>
      <c r="W97" s="187"/>
      <c r="X97" s="352"/>
      <c r="Y97" s="353"/>
      <c r="Z97" s="354"/>
      <c r="AA97" s="352"/>
      <c r="AB97" s="353"/>
      <c r="AC97" s="354"/>
    </row>
    <row r="98" spans="1:29" ht="12.75">
      <c r="A98" s="83">
        <v>3293</v>
      </c>
      <c r="B98" s="85" t="s">
        <v>98</v>
      </c>
      <c r="C98" s="196">
        <f>SUM(C99)</f>
        <v>850</v>
      </c>
      <c r="D98" s="197">
        <f>SUM(D99)</f>
        <v>0</v>
      </c>
      <c r="E98" s="198">
        <f>SUM(C98:D98)</f>
        <v>850</v>
      </c>
      <c r="F98" s="208">
        <f>SUM(F99)</f>
        <v>850</v>
      </c>
      <c r="G98" s="197">
        <f>SUM(G99)</f>
        <v>0</v>
      </c>
      <c r="H98" s="209">
        <f t="shared" si="22"/>
        <v>850</v>
      </c>
      <c r="I98" s="196"/>
      <c r="J98" s="197"/>
      <c r="K98" s="198"/>
      <c r="L98" s="196"/>
      <c r="M98" s="197"/>
      <c r="N98" s="198"/>
      <c r="O98" s="185"/>
      <c r="P98" s="197"/>
      <c r="Q98" s="198"/>
      <c r="R98" s="196">
        <f>SUM(R99)</f>
        <v>600</v>
      </c>
      <c r="S98" s="197">
        <f>SUM(S99)</f>
        <v>0</v>
      </c>
      <c r="T98" s="198">
        <f>SUM(R98:S98)</f>
        <v>600</v>
      </c>
      <c r="U98" s="185"/>
      <c r="V98" s="186"/>
      <c r="W98" s="187"/>
      <c r="X98" s="352"/>
      <c r="Y98" s="353"/>
      <c r="Z98" s="354"/>
      <c r="AA98" s="352"/>
      <c r="AB98" s="353"/>
      <c r="AC98" s="354"/>
    </row>
    <row r="99" spans="1:29" ht="12.75">
      <c r="A99" s="83">
        <v>32931</v>
      </c>
      <c r="B99" s="85" t="s">
        <v>98</v>
      </c>
      <c r="C99" s="196">
        <f>SUM(F99)</f>
        <v>850</v>
      </c>
      <c r="D99" s="197">
        <f>SUM(G99+S99)</f>
        <v>0</v>
      </c>
      <c r="E99" s="198">
        <f>SUM(H99+T99)</f>
        <v>1450</v>
      </c>
      <c r="F99" s="208">
        <v>850</v>
      </c>
      <c r="G99" s="197">
        <v>0</v>
      </c>
      <c r="H99" s="209">
        <f t="shared" si="22"/>
        <v>850</v>
      </c>
      <c r="I99" s="196"/>
      <c r="J99" s="197"/>
      <c r="K99" s="198"/>
      <c r="L99" s="196"/>
      <c r="M99" s="197"/>
      <c r="N99" s="198"/>
      <c r="O99" s="185"/>
      <c r="P99" s="197"/>
      <c r="Q99" s="198"/>
      <c r="R99" s="196">
        <v>600</v>
      </c>
      <c r="S99" s="197">
        <v>0</v>
      </c>
      <c r="T99" s="198">
        <f>SUM(R99:S99)</f>
        <v>600</v>
      </c>
      <c r="U99" s="185"/>
      <c r="V99" s="186"/>
      <c r="W99" s="187"/>
      <c r="X99" s="352"/>
      <c r="Y99" s="353"/>
      <c r="Z99" s="354"/>
      <c r="AA99" s="352"/>
      <c r="AB99" s="353"/>
      <c r="AC99" s="354"/>
    </row>
    <row r="100" spans="1:29" ht="12.75">
      <c r="A100" s="83">
        <v>3294</v>
      </c>
      <c r="B100" s="85" t="s">
        <v>99</v>
      </c>
      <c r="C100" s="196">
        <f>SUM(C101)</f>
        <v>1300</v>
      </c>
      <c r="D100" s="197">
        <f>SUM(D101)</f>
        <v>0</v>
      </c>
      <c r="E100" s="198">
        <f>SUM(E101)</f>
        <v>1300</v>
      </c>
      <c r="F100" s="208">
        <f>SUM(F101)</f>
        <v>1300</v>
      </c>
      <c r="G100" s="197">
        <f>SUM(G101)</f>
        <v>0</v>
      </c>
      <c r="H100" s="209">
        <f t="shared" si="22"/>
        <v>1300</v>
      </c>
      <c r="I100" s="196"/>
      <c r="J100" s="197"/>
      <c r="K100" s="198"/>
      <c r="L100" s="196"/>
      <c r="M100" s="197"/>
      <c r="N100" s="198"/>
      <c r="O100" s="185"/>
      <c r="P100" s="197"/>
      <c r="Q100" s="198"/>
      <c r="R100" s="196"/>
      <c r="S100" s="197"/>
      <c r="T100" s="198"/>
      <c r="U100" s="185"/>
      <c r="V100" s="186"/>
      <c r="W100" s="187"/>
      <c r="X100" s="352"/>
      <c r="Y100" s="353"/>
      <c r="Z100" s="354"/>
      <c r="AA100" s="352"/>
      <c r="AB100" s="353"/>
      <c r="AC100" s="354"/>
    </row>
    <row r="101" spans="1:29" ht="12.75">
      <c r="A101" s="83">
        <v>32941</v>
      </c>
      <c r="B101" s="85" t="s">
        <v>99</v>
      </c>
      <c r="C101" s="196">
        <f>SUM(F101)</f>
        <v>1300</v>
      </c>
      <c r="D101" s="197">
        <f>SUM(G101)</f>
        <v>0</v>
      </c>
      <c r="E101" s="198">
        <f>SUM(H101)</f>
        <v>1300</v>
      </c>
      <c r="F101" s="208">
        <v>1300</v>
      </c>
      <c r="G101" s="197">
        <v>0</v>
      </c>
      <c r="H101" s="209">
        <f t="shared" si="22"/>
        <v>1300</v>
      </c>
      <c r="I101" s="196"/>
      <c r="J101" s="197"/>
      <c r="K101" s="198"/>
      <c r="L101" s="196"/>
      <c r="M101" s="197"/>
      <c r="N101" s="198"/>
      <c r="O101" s="185"/>
      <c r="P101" s="197"/>
      <c r="Q101" s="198"/>
      <c r="R101" s="196"/>
      <c r="S101" s="197"/>
      <c r="T101" s="198"/>
      <c r="U101" s="185"/>
      <c r="V101" s="186"/>
      <c r="W101" s="187"/>
      <c r="X101" s="352"/>
      <c r="Y101" s="353"/>
      <c r="Z101" s="354"/>
      <c r="AA101" s="352"/>
      <c r="AB101" s="353"/>
      <c r="AC101" s="354"/>
    </row>
    <row r="102" spans="1:29" ht="12.75">
      <c r="A102" s="83">
        <v>3295</v>
      </c>
      <c r="B102" s="85" t="s">
        <v>137</v>
      </c>
      <c r="C102" s="196">
        <f>SUM(F102+O102+R102)</f>
        <v>13543</v>
      </c>
      <c r="D102" s="197">
        <f>SUM(G102+P102+S102)</f>
        <v>850</v>
      </c>
      <c r="E102" s="198">
        <f>SUM(H102+Q102)</f>
        <v>14393</v>
      </c>
      <c r="F102" s="208">
        <f>SUM(F103:F105)</f>
        <v>1160</v>
      </c>
      <c r="G102" s="197">
        <f>SUM(G103:G106)</f>
        <v>850</v>
      </c>
      <c r="H102" s="209">
        <f>SUM(F102:G102)</f>
        <v>2010</v>
      </c>
      <c r="I102" s="196"/>
      <c r="J102" s="197"/>
      <c r="K102" s="198"/>
      <c r="L102" s="196"/>
      <c r="M102" s="197"/>
      <c r="N102" s="198"/>
      <c r="O102" s="196">
        <f>SUM(O103:O104)</f>
        <v>12383</v>
      </c>
      <c r="P102" s="197">
        <f>SUM(P103:P104)</f>
        <v>0</v>
      </c>
      <c r="Q102" s="198">
        <f>SUM(O102:P102)</f>
        <v>12383</v>
      </c>
      <c r="R102" s="196">
        <f>SUM(R103:R103)</f>
        <v>0</v>
      </c>
      <c r="S102" s="197">
        <f>SUM(S103:S103)</f>
        <v>0</v>
      </c>
      <c r="T102" s="198">
        <f>SUM(T103:T103)</f>
        <v>0</v>
      </c>
      <c r="U102" s="185"/>
      <c r="V102" s="186"/>
      <c r="W102" s="187"/>
      <c r="X102" s="352"/>
      <c r="Y102" s="353"/>
      <c r="Z102" s="354"/>
      <c r="AA102" s="352"/>
      <c r="AB102" s="353"/>
      <c r="AC102" s="354"/>
    </row>
    <row r="103" spans="1:29" ht="12.75">
      <c r="A103" s="83">
        <v>32953</v>
      </c>
      <c r="B103" s="85" t="s">
        <v>100</v>
      </c>
      <c r="C103" s="196">
        <f>SUM(F103+R103)</f>
        <v>1000</v>
      </c>
      <c r="D103" s="197">
        <f>SUM(G103+S103)</f>
        <v>0</v>
      </c>
      <c r="E103" s="198">
        <f>SUM(H103+T103)</f>
        <v>1000</v>
      </c>
      <c r="F103" s="208">
        <v>1000</v>
      </c>
      <c r="G103" s="197">
        <v>0</v>
      </c>
      <c r="H103" s="209">
        <f>SUM(F103:G103)</f>
        <v>1000</v>
      </c>
      <c r="I103" s="196"/>
      <c r="J103" s="197"/>
      <c r="K103" s="198"/>
      <c r="L103" s="196"/>
      <c r="M103" s="197"/>
      <c r="N103" s="198"/>
      <c r="O103" s="185"/>
      <c r="P103" s="197"/>
      <c r="Q103" s="198"/>
      <c r="R103" s="196">
        <v>0</v>
      </c>
      <c r="S103" s="197">
        <v>0</v>
      </c>
      <c r="T103" s="198">
        <f>SUM(R103:S103)</f>
        <v>0</v>
      </c>
      <c r="U103" s="185"/>
      <c r="V103" s="186"/>
      <c r="W103" s="187"/>
      <c r="X103" s="352"/>
      <c r="Y103" s="353"/>
      <c r="Z103" s="354"/>
      <c r="AA103" s="352"/>
      <c r="AB103" s="353"/>
      <c r="AC103" s="354"/>
    </row>
    <row r="104" spans="1:29" ht="12.75">
      <c r="A104" s="236">
        <v>32955</v>
      </c>
      <c r="B104" s="85" t="s">
        <v>147</v>
      </c>
      <c r="C104" s="196">
        <f>SUM(O104)</f>
        <v>12383</v>
      </c>
      <c r="D104" s="197">
        <f>SUM(G104+P104)</f>
        <v>0</v>
      </c>
      <c r="E104" s="198">
        <f>SUM(H104+N104+Q104)</f>
        <v>12383</v>
      </c>
      <c r="F104" s="208">
        <v>0</v>
      </c>
      <c r="G104" s="197">
        <v>0</v>
      </c>
      <c r="H104" s="209">
        <v>0</v>
      </c>
      <c r="I104" s="196"/>
      <c r="J104" s="197"/>
      <c r="K104" s="198"/>
      <c r="L104" s="196"/>
      <c r="M104" s="197"/>
      <c r="N104" s="198"/>
      <c r="O104" s="196">
        <v>12383</v>
      </c>
      <c r="P104" s="197">
        <v>0</v>
      </c>
      <c r="Q104" s="198">
        <f>SUM(O104:P104)</f>
        <v>12383</v>
      </c>
      <c r="R104" s="196"/>
      <c r="S104" s="197"/>
      <c r="T104" s="198"/>
      <c r="U104" s="185"/>
      <c r="V104" s="186"/>
      <c r="W104" s="187"/>
      <c r="X104" s="352"/>
      <c r="Y104" s="353"/>
      <c r="Z104" s="354"/>
      <c r="AA104" s="352"/>
      <c r="AB104" s="353"/>
      <c r="AC104" s="354"/>
    </row>
    <row r="105" spans="1:29" ht="12.75">
      <c r="A105" s="236">
        <v>32959</v>
      </c>
      <c r="B105" s="85" t="s">
        <v>101</v>
      </c>
      <c r="C105" s="196">
        <f>SUM(F105)</f>
        <v>160</v>
      </c>
      <c r="D105" s="197">
        <f>SUM(G105+M105)</f>
        <v>850</v>
      </c>
      <c r="E105" s="198">
        <f>SUM(H105)</f>
        <v>1010</v>
      </c>
      <c r="F105" s="208">
        <v>160</v>
      </c>
      <c r="G105" s="197">
        <v>850</v>
      </c>
      <c r="H105" s="209">
        <f>SUM(F105:G105)</f>
        <v>1010</v>
      </c>
      <c r="I105" s="196"/>
      <c r="J105" s="197"/>
      <c r="K105" s="198"/>
      <c r="L105" s="196"/>
      <c r="M105" s="197"/>
      <c r="N105" s="198"/>
      <c r="O105" s="196"/>
      <c r="P105" s="197"/>
      <c r="Q105" s="198"/>
      <c r="R105" s="196">
        <v>0</v>
      </c>
      <c r="S105" s="197">
        <v>0</v>
      </c>
      <c r="T105" s="198">
        <v>0</v>
      </c>
      <c r="U105" s="185"/>
      <c r="V105" s="186"/>
      <c r="W105" s="187"/>
      <c r="X105" s="352"/>
      <c r="Y105" s="353"/>
      <c r="Z105" s="354"/>
      <c r="AA105" s="352"/>
      <c r="AB105" s="353"/>
      <c r="AC105" s="354"/>
    </row>
    <row r="106" spans="1:29" ht="12.75">
      <c r="A106" s="83">
        <v>3299</v>
      </c>
      <c r="B106" s="85" t="s">
        <v>102</v>
      </c>
      <c r="C106" s="196">
        <f>SUM(C107:C108)</f>
        <v>14956</v>
      </c>
      <c r="D106" s="197">
        <f>SUM(G106+M106+S106)</f>
        <v>0</v>
      </c>
      <c r="E106" s="198">
        <f>SUM(H106+N106+T106)</f>
        <v>14956</v>
      </c>
      <c r="F106" s="208">
        <f>SUM(F107:F108)</f>
        <v>5956</v>
      </c>
      <c r="G106" s="197">
        <f>SUM(G107:G108)</f>
        <v>0</v>
      </c>
      <c r="H106" s="209">
        <f>SUM(H107:H108)</f>
        <v>5956</v>
      </c>
      <c r="I106" s="196"/>
      <c r="J106" s="197"/>
      <c r="K106" s="198"/>
      <c r="L106" s="196">
        <f>SUM(L107:L108)</f>
        <v>9000</v>
      </c>
      <c r="M106" s="197">
        <f>SUM(M107:M108)</f>
        <v>0</v>
      </c>
      <c r="N106" s="198">
        <f>SUM(N107:N108)</f>
        <v>9000</v>
      </c>
      <c r="O106" s="185"/>
      <c r="P106" s="186"/>
      <c r="Q106" s="187"/>
      <c r="R106" s="196">
        <f>SUM(R107)</f>
        <v>0</v>
      </c>
      <c r="S106" s="197">
        <f>SUM(S107)</f>
        <v>0</v>
      </c>
      <c r="T106" s="198">
        <f>SUM(R106:S106)</f>
        <v>0</v>
      </c>
      <c r="U106" s="185"/>
      <c r="V106" s="186"/>
      <c r="W106" s="187"/>
      <c r="X106" s="352"/>
      <c r="Y106" s="353"/>
      <c r="Z106" s="354"/>
      <c r="AA106" s="352"/>
      <c r="AB106" s="353"/>
      <c r="AC106" s="354"/>
    </row>
    <row r="107" spans="1:29" ht="12.75">
      <c r="A107" s="83">
        <v>32999</v>
      </c>
      <c r="B107" s="85" t="s">
        <v>103</v>
      </c>
      <c r="C107" s="196">
        <f>SUM(F107+R107)</f>
        <v>5956</v>
      </c>
      <c r="D107" s="197">
        <f>SUM(G107+M107+S107)</f>
        <v>0</v>
      </c>
      <c r="E107" s="198">
        <f>SUM(H107+T107)</f>
        <v>5956</v>
      </c>
      <c r="F107" s="208">
        <v>5956</v>
      </c>
      <c r="G107" s="197">
        <v>0</v>
      </c>
      <c r="H107" s="209">
        <f>SUM(F107:G107)</f>
        <v>5956</v>
      </c>
      <c r="I107" s="196"/>
      <c r="J107" s="197"/>
      <c r="K107" s="198"/>
      <c r="L107" s="196"/>
      <c r="M107" s="186"/>
      <c r="N107" s="198"/>
      <c r="O107" s="185"/>
      <c r="P107" s="186"/>
      <c r="Q107" s="187"/>
      <c r="R107" s="196">
        <v>0</v>
      </c>
      <c r="S107" s="197">
        <v>0</v>
      </c>
      <c r="T107" s="198">
        <f>SUM(R107:S107)</f>
        <v>0</v>
      </c>
      <c r="U107" s="185"/>
      <c r="V107" s="186"/>
      <c r="W107" s="187"/>
      <c r="X107" s="352"/>
      <c r="Y107" s="353"/>
      <c r="Z107" s="354"/>
      <c r="AA107" s="352"/>
      <c r="AB107" s="353"/>
      <c r="AC107" s="354"/>
    </row>
    <row r="108" spans="1:29" ht="12.75">
      <c r="A108" s="83">
        <v>32999</v>
      </c>
      <c r="B108" s="85" t="s">
        <v>104</v>
      </c>
      <c r="C108" s="196">
        <f>SUM(F108+L108)</f>
        <v>9000</v>
      </c>
      <c r="D108" s="197">
        <f>SUM(G108+M108+S108)</f>
        <v>0</v>
      </c>
      <c r="E108" s="198">
        <f>SUM(C108:D108)</f>
        <v>9000</v>
      </c>
      <c r="F108" s="208">
        <v>0</v>
      </c>
      <c r="G108" s="197">
        <v>0</v>
      </c>
      <c r="H108" s="209">
        <f>SUM(F108:G108)</f>
        <v>0</v>
      </c>
      <c r="I108" s="196"/>
      <c r="J108" s="197"/>
      <c r="K108" s="198"/>
      <c r="L108" s="196">
        <v>9000</v>
      </c>
      <c r="M108" s="197">
        <v>0</v>
      </c>
      <c r="N108" s="198">
        <f>SUM(L108:M108)</f>
        <v>9000</v>
      </c>
      <c r="O108" s="185"/>
      <c r="P108" s="186"/>
      <c r="Q108" s="187"/>
      <c r="R108" s="196"/>
      <c r="S108" s="197"/>
      <c r="T108" s="198"/>
      <c r="U108" s="185"/>
      <c r="V108" s="186"/>
      <c r="W108" s="187"/>
      <c r="X108" s="352"/>
      <c r="Y108" s="353"/>
      <c r="Z108" s="354"/>
      <c r="AA108" s="352"/>
      <c r="AB108" s="353"/>
      <c r="AC108" s="354"/>
    </row>
    <row r="109" spans="1:29" ht="12.75">
      <c r="A109" s="83"/>
      <c r="B109" s="85"/>
      <c r="C109" s="185"/>
      <c r="D109" s="186"/>
      <c r="E109" s="187" t="s">
        <v>158</v>
      </c>
      <c r="F109" s="188"/>
      <c r="G109" s="186"/>
      <c r="H109" s="189"/>
      <c r="I109" s="196"/>
      <c r="J109" s="197"/>
      <c r="K109" s="198"/>
      <c r="L109" s="196"/>
      <c r="M109" s="197"/>
      <c r="N109" s="198"/>
      <c r="O109" s="185"/>
      <c r="P109" s="186"/>
      <c r="Q109" s="187"/>
      <c r="R109" s="196"/>
      <c r="S109" s="197"/>
      <c r="T109" s="198"/>
      <c r="U109" s="185"/>
      <c r="V109" s="186"/>
      <c r="W109" s="187"/>
      <c r="X109" s="352"/>
      <c r="Y109" s="353"/>
      <c r="Z109" s="354"/>
      <c r="AA109" s="352"/>
      <c r="AB109" s="353"/>
      <c r="AC109" s="354"/>
    </row>
    <row r="110" spans="1:29" s="9" customFormat="1" ht="12.75">
      <c r="A110" s="307">
        <v>34</v>
      </c>
      <c r="B110" s="308" t="s">
        <v>30</v>
      </c>
      <c r="C110" s="309">
        <f>SUM(C111+C114)</f>
        <v>2680</v>
      </c>
      <c r="D110" s="310">
        <f>SUM(D111)</f>
        <v>0</v>
      </c>
      <c r="E110" s="311">
        <f>SUM(E111)</f>
        <v>2680</v>
      </c>
      <c r="F110" s="312">
        <f>SUM(F113)</f>
        <v>2680</v>
      </c>
      <c r="G110" s="310">
        <f>SUM(G111)</f>
        <v>0</v>
      </c>
      <c r="H110" s="313">
        <f>SUM(H111)</f>
        <v>2680</v>
      </c>
      <c r="I110" s="309"/>
      <c r="J110" s="310"/>
      <c r="K110" s="311"/>
      <c r="L110" s="309"/>
      <c r="M110" s="310"/>
      <c r="N110" s="311"/>
      <c r="O110" s="309"/>
      <c r="P110" s="310"/>
      <c r="Q110" s="311"/>
      <c r="R110" s="309"/>
      <c r="S110" s="310"/>
      <c r="T110" s="311"/>
      <c r="U110" s="309"/>
      <c r="V110" s="310"/>
      <c r="W110" s="311"/>
      <c r="X110" s="348">
        <v>2680</v>
      </c>
      <c r="Y110" s="350">
        <v>0</v>
      </c>
      <c r="Z110" s="351">
        <f>SUM(X110:Y110)</f>
        <v>2680</v>
      </c>
      <c r="AA110" s="348">
        <v>2680</v>
      </c>
      <c r="AB110" s="350">
        <v>0</v>
      </c>
      <c r="AC110" s="351">
        <f>SUM(AA110:AB110)</f>
        <v>2680</v>
      </c>
    </row>
    <row r="111" spans="1:29" s="9" customFormat="1" ht="12.75">
      <c r="A111" s="283">
        <v>343</v>
      </c>
      <c r="B111" s="284" t="s">
        <v>31</v>
      </c>
      <c r="C111" s="285">
        <f>SUM(F111:F111)</f>
        <v>2680</v>
      </c>
      <c r="D111" s="286">
        <f>SUM(D112+D114)</f>
        <v>0</v>
      </c>
      <c r="E111" s="287">
        <f>SUM(E112+E114)</f>
        <v>2680</v>
      </c>
      <c r="F111" s="288">
        <f>SUM(F113+F114)</f>
        <v>2680</v>
      </c>
      <c r="G111" s="286">
        <f>SUM(G112+G114)</f>
        <v>0</v>
      </c>
      <c r="H111" s="289">
        <f>SUM(H112+H114)</f>
        <v>2680</v>
      </c>
      <c r="I111" s="285"/>
      <c r="J111" s="286"/>
      <c r="K111" s="287"/>
      <c r="L111" s="285"/>
      <c r="M111" s="286"/>
      <c r="N111" s="287"/>
      <c r="O111" s="285"/>
      <c r="P111" s="286"/>
      <c r="Q111" s="287"/>
      <c r="R111" s="285"/>
      <c r="S111" s="286"/>
      <c r="T111" s="330"/>
      <c r="U111" s="331"/>
      <c r="V111" s="332"/>
      <c r="W111" s="330"/>
      <c r="X111" s="355">
        <v>0</v>
      </c>
      <c r="Y111" s="356">
        <v>0</v>
      </c>
      <c r="Z111" s="357">
        <f>SUM(X111:Y111)</f>
        <v>0</v>
      </c>
      <c r="AA111" s="355"/>
      <c r="AB111" s="356">
        <v>0</v>
      </c>
      <c r="AC111" s="357">
        <f>SUM(AA111:AB111)</f>
        <v>0</v>
      </c>
    </row>
    <row r="112" spans="1:29" s="9" customFormat="1" ht="12.75">
      <c r="A112" s="83">
        <v>3431</v>
      </c>
      <c r="B112" s="85" t="s">
        <v>105</v>
      </c>
      <c r="C112" s="196">
        <f>SUM(C113)</f>
        <v>2680</v>
      </c>
      <c r="D112" s="197">
        <f>SUM(G112)</f>
        <v>0</v>
      </c>
      <c r="E112" s="198">
        <f>SUM(H112)</f>
        <v>2680</v>
      </c>
      <c r="F112" s="208">
        <f>SUM(F113)</f>
        <v>2680</v>
      </c>
      <c r="G112" s="197">
        <f>SUM(G113)</f>
        <v>0</v>
      </c>
      <c r="H112" s="209">
        <f>SUM(F112:G112)</f>
        <v>2680</v>
      </c>
      <c r="I112" s="196"/>
      <c r="J112" s="197"/>
      <c r="K112" s="198"/>
      <c r="L112" s="185"/>
      <c r="M112" s="186"/>
      <c r="N112" s="187"/>
      <c r="O112" s="196"/>
      <c r="P112" s="197"/>
      <c r="Q112" s="198"/>
      <c r="R112" s="196"/>
      <c r="S112" s="197"/>
      <c r="T112" s="198"/>
      <c r="U112" s="185"/>
      <c r="V112" s="186"/>
      <c r="W112" s="187"/>
      <c r="X112" s="358"/>
      <c r="Y112" s="359"/>
      <c r="Z112" s="360"/>
      <c r="AA112" s="358"/>
      <c r="AB112" s="359"/>
      <c r="AC112" s="360"/>
    </row>
    <row r="113" spans="1:29" ht="12.75">
      <c r="A113" s="83">
        <v>34312</v>
      </c>
      <c r="B113" s="85" t="s">
        <v>106</v>
      </c>
      <c r="C113" s="196">
        <f>SUM(F113)</f>
        <v>2680</v>
      </c>
      <c r="D113" s="197">
        <f>SUM(G113)</f>
        <v>0</v>
      </c>
      <c r="E113" s="198">
        <f>SUM(H113)</f>
        <v>2680</v>
      </c>
      <c r="F113" s="208">
        <v>2680</v>
      </c>
      <c r="G113" s="197">
        <v>0</v>
      </c>
      <c r="H113" s="209">
        <f>SUM(F113:G113)</f>
        <v>2680</v>
      </c>
      <c r="I113" s="196"/>
      <c r="J113" s="197"/>
      <c r="K113" s="198"/>
      <c r="L113" s="185"/>
      <c r="M113" s="186"/>
      <c r="N113" s="187"/>
      <c r="O113" s="196"/>
      <c r="P113" s="197"/>
      <c r="Q113" s="198"/>
      <c r="R113" s="196"/>
      <c r="S113" s="197"/>
      <c r="T113" s="198"/>
      <c r="U113" s="185"/>
      <c r="V113" s="186"/>
      <c r="W113" s="187"/>
      <c r="X113" s="352"/>
      <c r="Y113" s="353"/>
      <c r="Z113" s="354"/>
      <c r="AA113" s="352"/>
      <c r="AB113" s="353"/>
      <c r="AC113" s="354"/>
    </row>
    <row r="114" spans="1:29" ht="12.75">
      <c r="A114" s="83">
        <v>3433</v>
      </c>
      <c r="B114" s="85" t="s">
        <v>132</v>
      </c>
      <c r="C114" s="196">
        <v>0</v>
      </c>
      <c r="D114" s="197">
        <f>SUM(D115)</f>
        <v>0</v>
      </c>
      <c r="E114" s="198">
        <f>SUM(E115)</f>
        <v>0</v>
      </c>
      <c r="F114" s="208">
        <v>0</v>
      </c>
      <c r="G114" s="197">
        <f>SUM(G115)</f>
        <v>0</v>
      </c>
      <c r="H114" s="209">
        <f>SUM(H115)</f>
        <v>0</v>
      </c>
      <c r="I114" s="196"/>
      <c r="J114" s="197"/>
      <c r="K114" s="198"/>
      <c r="L114" s="185"/>
      <c r="M114" s="186"/>
      <c r="N114" s="187"/>
      <c r="O114" s="196"/>
      <c r="P114" s="197"/>
      <c r="Q114" s="198"/>
      <c r="R114" s="196"/>
      <c r="S114" s="197"/>
      <c r="T114" s="198"/>
      <c r="U114" s="185"/>
      <c r="V114" s="186"/>
      <c r="W114" s="187"/>
      <c r="X114" s="352"/>
      <c r="Y114" s="353"/>
      <c r="Z114" s="354"/>
      <c r="AA114" s="352"/>
      <c r="AB114" s="353"/>
      <c r="AC114" s="354"/>
    </row>
    <row r="115" spans="1:29" ht="12.75">
      <c r="A115" s="83">
        <v>34333</v>
      </c>
      <c r="B115" s="85" t="s">
        <v>131</v>
      </c>
      <c r="C115" s="196">
        <v>0</v>
      </c>
      <c r="D115" s="197">
        <f>SUM(G115)</f>
        <v>0</v>
      </c>
      <c r="E115" s="198">
        <f>SUM(H115)</f>
        <v>0</v>
      </c>
      <c r="F115" s="208">
        <v>0</v>
      </c>
      <c r="G115" s="197">
        <v>0</v>
      </c>
      <c r="H115" s="209">
        <f>SUM(F115:G115)</f>
        <v>0</v>
      </c>
      <c r="I115" s="196"/>
      <c r="J115" s="197"/>
      <c r="K115" s="198"/>
      <c r="L115" s="185"/>
      <c r="M115" s="186"/>
      <c r="N115" s="187"/>
      <c r="O115" s="196"/>
      <c r="P115" s="197"/>
      <c r="Q115" s="198"/>
      <c r="R115" s="196"/>
      <c r="S115" s="197"/>
      <c r="T115" s="198"/>
      <c r="U115" s="185"/>
      <c r="V115" s="186"/>
      <c r="W115" s="187"/>
      <c r="X115" s="352"/>
      <c r="Y115" s="353"/>
      <c r="Z115" s="354"/>
      <c r="AA115" s="352"/>
      <c r="AB115" s="353"/>
      <c r="AC115" s="354"/>
    </row>
    <row r="116" spans="1:29" ht="12.75">
      <c r="A116" s="83"/>
      <c r="B116" s="85"/>
      <c r="C116" s="185"/>
      <c r="D116" s="186"/>
      <c r="E116" s="187"/>
      <c r="F116" s="188"/>
      <c r="G116" s="186"/>
      <c r="H116" s="189"/>
      <c r="I116" s="196"/>
      <c r="J116" s="197"/>
      <c r="K116" s="198"/>
      <c r="L116" s="185"/>
      <c r="M116" s="186"/>
      <c r="N116" s="187"/>
      <c r="O116" s="185"/>
      <c r="P116" s="186"/>
      <c r="Q116" s="187"/>
      <c r="R116" s="196"/>
      <c r="S116" s="197"/>
      <c r="T116" s="198"/>
      <c r="U116" s="185"/>
      <c r="V116" s="186"/>
      <c r="W116" s="187"/>
      <c r="X116" s="352"/>
      <c r="Y116" s="353"/>
      <c r="Z116" s="354"/>
      <c r="AA116" s="352"/>
      <c r="AB116" s="353"/>
      <c r="AC116" s="354"/>
    </row>
    <row r="117" spans="1:29" ht="12.75">
      <c r="A117" s="307">
        <v>37</v>
      </c>
      <c r="B117" s="308" t="s">
        <v>196</v>
      </c>
      <c r="C117" s="309">
        <f>SUM(F117)</f>
        <v>177469</v>
      </c>
      <c r="D117" s="310">
        <f aca="true" t="shared" si="23" ref="D117:E120">SUM(G117)</f>
        <v>0</v>
      </c>
      <c r="E117" s="311">
        <f t="shared" si="23"/>
        <v>177469</v>
      </c>
      <c r="F117" s="312">
        <f>SUM(F118)</f>
        <v>177469</v>
      </c>
      <c r="G117" s="310">
        <f aca="true" t="shared" si="24" ref="G117:H119">SUM(G118)</f>
        <v>0</v>
      </c>
      <c r="H117" s="313">
        <f t="shared" si="24"/>
        <v>177469</v>
      </c>
      <c r="I117" s="196"/>
      <c r="J117" s="197"/>
      <c r="K117" s="198"/>
      <c r="L117" s="185"/>
      <c r="M117" s="186"/>
      <c r="N117" s="187"/>
      <c r="O117" s="185"/>
      <c r="P117" s="186"/>
      <c r="Q117" s="187"/>
      <c r="R117" s="196"/>
      <c r="S117" s="197"/>
      <c r="T117" s="198"/>
      <c r="U117" s="185"/>
      <c r="V117" s="186"/>
      <c r="W117" s="187"/>
      <c r="X117" s="348">
        <v>177469</v>
      </c>
      <c r="Y117" s="350">
        <f>SUM(Y118)</f>
        <v>0</v>
      </c>
      <c r="Z117" s="351">
        <f>SUM(X117:Y117)</f>
        <v>177469</v>
      </c>
      <c r="AA117" s="348">
        <v>177469</v>
      </c>
      <c r="AB117" s="350">
        <v>0</v>
      </c>
      <c r="AC117" s="351">
        <f>SUM(AA117:AB117)</f>
        <v>177469</v>
      </c>
    </row>
    <row r="118" spans="1:29" ht="12.75">
      <c r="A118" s="283">
        <v>372</v>
      </c>
      <c r="B118" s="284" t="s">
        <v>197</v>
      </c>
      <c r="C118" s="285">
        <f>SUM(F118)</f>
        <v>177469</v>
      </c>
      <c r="D118" s="286">
        <f t="shared" si="23"/>
        <v>0</v>
      </c>
      <c r="E118" s="287">
        <f t="shared" si="23"/>
        <v>177469</v>
      </c>
      <c r="F118" s="288">
        <f>SUM(F119)</f>
        <v>177469</v>
      </c>
      <c r="G118" s="286">
        <f t="shared" si="24"/>
        <v>0</v>
      </c>
      <c r="H118" s="289">
        <f t="shared" si="24"/>
        <v>177469</v>
      </c>
      <c r="I118" s="196"/>
      <c r="J118" s="197"/>
      <c r="K118" s="198"/>
      <c r="L118" s="185"/>
      <c r="M118" s="186"/>
      <c r="N118" s="187"/>
      <c r="O118" s="185"/>
      <c r="P118" s="186"/>
      <c r="Q118" s="187"/>
      <c r="R118" s="196"/>
      <c r="S118" s="197"/>
      <c r="T118" s="198"/>
      <c r="U118" s="185"/>
      <c r="V118" s="186"/>
      <c r="W118" s="187"/>
      <c r="X118" s="355"/>
      <c r="Y118" s="356">
        <v>0</v>
      </c>
      <c r="Z118" s="357">
        <f>SUM(X118:Y118)</f>
        <v>0</v>
      </c>
      <c r="AA118" s="355"/>
      <c r="AB118" s="356">
        <v>0</v>
      </c>
      <c r="AC118" s="357">
        <v>0</v>
      </c>
    </row>
    <row r="119" spans="1:29" ht="12.75">
      <c r="A119" s="83">
        <v>3722</v>
      </c>
      <c r="B119" s="85" t="s">
        <v>198</v>
      </c>
      <c r="C119" s="196">
        <f>SUM(F119)</f>
        <v>177469</v>
      </c>
      <c r="D119" s="197">
        <f t="shared" si="23"/>
        <v>0</v>
      </c>
      <c r="E119" s="198">
        <f t="shared" si="23"/>
        <v>177469</v>
      </c>
      <c r="F119" s="208">
        <f>SUM(F120)</f>
        <v>177469</v>
      </c>
      <c r="G119" s="197">
        <f t="shared" si="24"/>
        <v>0</v>
      </c>
      <c r="H119" s="209">
        <f t="shared" si="24"/>
        <v>177469</v>
      </c>
      <c r="I119" s="196"/>
      <c r="J119" s="197"/>
      <c r="K119" s="198"/>
      <c r="L119" s="185"/>
      <c r="M119" s="186"/>
      <c r="N119" s="187"/>
      <c r="O119" s="185"/>
      <c r="P119" s="186"/>
      <c r="Q119" s="187"/>
      <c r="R119" s="196"/>
      <c r="S119" s="197"/>
      <c r="T119" s="198"/>
      <c r="U119" s="185"/>
      <c r="V119" s="186"/>
      <c r="W119" s="187"/>
      <c r="X119" s="352"/>
      <c r="Y119" s="353"/>
      <c r="Z119" s="354"/>
      <c r="AA119" s="352"/>
      <c r="AB119" s="353"/>
      <c r="AC119" s="354"/>
    </row>
    <row r="120" spans="1:29" ht="12.75">
      <c r="A120" s="83">
        <v>37221</v>
      </c>
      <c r="B120" s="85" t="s">
        <v>199</v>
      </c>
      <c r="C120" s="196">
        <f>SUM(F120)</f>
        <v>177469</v>
      </c>
      <c r="D120" s="197">
        <f t="shared" si="23"/>
        <v>0</v>
      </c>
      <c r="E120" s="198">
        <f t="shared" si="23"/>
        <v>177469</v>
      </c>
      <c r="F120" s="208">
        <v>177469</v>
      </c>
      <c r="G120" s="197">
        <v>0</v>
      </c>
      <c r="H120" s="209">
        <f>SUM(F120:G120)</f>
        <v>177469</v>
      </c>
      <c r="I120" s="196"/>
      <c r="J120" s="197"/>
      <c r="K120" s="198"/>
      <c r="L120" s="185"/>
      <c r="M120" s="186"/>
      <c r="N120" s="187"/>
      <c r="O120" s="185"/>
      <c r="P120" s="186"/>
      <c r="Q120" s="187"/>
      <c r="R120" s="196"/>
      <c r="S120" s="197"/>
      <c r="T120" s="198"/>
      <c r="U120" s="185"/>
      <c r="V120" s="186"/>
      <c r="W120" s="187"/>
      <c r="X120" s="352"/>
      <c r="Y120" s="353"/>
      <c r="Z120" s="354"/>
      <c r="AA120" s="352"/>
      <c r="AB120" s="353"/>
      <c r="AC120" s="354"/>
    </row>
    <row r="121" spans="1:29" ht="12.75">
      <c r="A121" s="83"/>
      <c r="B121" s="85"/>
      <c r="C121" s="185"/>
      <c r="D121" s="186"/>
      <c r="E121" s="187"/>
      <c r="F121" s="188"/>
      <c r="G121" s="186"/>
      <c r="H121" s="189"/>
      <c r="I121" s="196"/>
      <c r="J121" s="197"/>
      <c r="K121" s="198"/>
      <c r="L121" s="185"/>
      <c r="M121" s="186"/>
      <c r="N121" s="187"/>
      <c r="O121" s="185"/>
      <c r="P121" s="186"/>
      <c r="Q121" s="187"/>
      <c r="R121" s="196"/>
      <c r="S121" s="197"/>
      <c r="T121" s="198"/>
      <c r="U121" s="185"/>
      <c r="V121" s="186"/>
      <c r="W121" s="187"/>
      <c r="X121" s="352"/>
      <c r="Y121" s="353"/>
      <c r="Z121" s="354"/>
      <c r="AA121" s="352"/>
      <c r="AB121" s="353"/>
      <c r="AC121" s="354"/>
    </row>
    <row r="122" spans="1:29" s="9" customFormat="1" ht="12.75" customHeight="1">
      <c r="A122" s="398">
        <v>4</v>
      </c>
      <c r="B122" s="399" t="s">
        <v>171</v>
      </c>
      <c r="C122" s="400">
        <f>SUM(F122+I122+L122+O122+R122+U122)</f>
        <v>12903</v>
      </c>
      <c r="D122" s="401">
        <f>SUM(D127+D144)</f>
        <v>0</v>
      </c>
      <c r="E122" s="402">
        <f>SUM(H122+K122+N122+Q122+T122+W122)</f>
        <v>12903</v>
      </c>
      <c r="F122" s="403">
        <f>SUM(F127+F144)</f>
        <v>0</v>
      </c>
      <c r="G122" s="401">
        <f>SUM(G127+G144)</f>
        <v>0</v>
      </c>
      <c r="H122" s="404">
        <f>SUM(H127+H144)</f>
        <v>0</v>
      </c>
      <c r="I122" s="400"/>
      <c r="J122" s="401"/>
      <c r="K122" s="402"/>
      <c r="L122" s="408"/>
      <c r="M122" s="409"/>
      <c r="N122" s="410"/>
      <c r="O122" s="400">
        <f>SUM(O123+O127)</f>
        <v>3800</v>
      </c>
      <c r="P122" s="401">
        <f>SUM(P123+P127)</f>
        <v>0</v>
      </c>
      <c r="Q122" s="402">
        <f>SUM(Q123+Q127)</f>
        <v>3800</v>
      </c>
      <c r="R122" s="400">
        <f>SUM(R123+R127+R144)</f>
        <v>5200</v>
      </c>
      <c r="S122" s="401">
        <f>SUM(S123+S127+S144)</f>
        <v>0</v>
      </c>
      <c r="T122" s="402">
        <f>SUM(R122:S122)</f>
        <v>5200</v>
      </c>
      <c r="U122" s="400">
        <f>SUM(U127+U144)</f>
        <v>3903</v>
      </c>
      <c r="V122" s="401">
        <f>SUM(V127+V141)</f>
        <v>0</v>
      </c>
      <c r="W122" s="402">
        <f>SUM(U122:V122)</f>
        <v>3903</v>
      </c>
      <c r="X122" s="405">
        <f>SUM(X127+X144)</f>
        <v>8040</v>
      </c>
      <c r="Y122" s="406">
        <f>SUM(Y127+Y144)</f>
        <v>0</v>
      </c>
      <c r="Z122" s="407">
        <f>SUM(X122:Y122)</f>
        <v>8040</v>
      </c>
      <c r="AA122" s="405">
        <f>SUM(AA127)</f>
        <v>8120</v>
      </c>
      <c r="AB122" s="406">
        <v>0</v>
      </c>
      <c r="AC122" s="407">
        <f>SUM(AA122:AB122)</f>
        <v>8120</v>
      </c>
    </row>
    <row r="123" spans="1:29" s="9" customFormat="1" ht="12.75" customHeight="1">
      <c r="A123" s="433">
        <v>41</v>
      </c>
      <c r="B123" s="434" t="s">
        <v>206</v>
      </c>
      <c r="C123" s="435">
        <f aca="true" t="shared" si="25" ref="C123:E124">SUM(O123+R123)</f>
        <v>2000</v>
      </c>
      <c r="D123" s="436">
        <f t="shared" si="25"/>
        <v>0</v>
      </c>
      <c r="E123" s="437">
        <f t="shared" si="25"/>
        <v>2000</v>
      </c>
      <c r="F123" s="438"/>
      <c r="G123" s="436"/>
      <c r="H123" s="439"/>
      <c r="I123" s="435"/>
      <c r="J123" s="436"/>
      <c r="K123" s="437"/>
      <c r="L123" s="435"/>
      <c r="M123" s="436"/>
      <c r="N123" s="437"/>
      <c r="O123" s="435">
        <f aca="true" t="shared" si="26" ref="O123:P125">SUM(O124)</f>
        <v>1800</v>
      </c>
      <c r="P123" s="436">
        <f t="shared" si="26"/>
        <v>0</v>
      </c>
      <c r="Q123" s="437">
        <f>SUM(O123:P123)</f>
        <v>1800</v>
      </c>
      <c r="R123" s="435">
        <f aca="true" t="shared" si="27" ref="R123:S125">SUM(R124)</f>
        <v>200</v>
      </c>
      <c r="S123" s="436">
        <f t="shared" si="27"/>
        <v>0</v>
      </c>
      <c r="T123" s="437">
        <f>SUM(R123:S123)</f>
        <v>200</v>
      </c>
      <c r="U123" s="435"/>
      <c r="V123" s="436"/>
      <c r="W123" s="437"/>
      <c r="X123" s="440"/>
      <c r="Y123" s="441"/>
      <c r="Z123" s="442"/>
      <c r="AA123" s="440"/>
      <c r="AB123" s="412"/>
      <c r="AC123" s="413"/>
    </row>
    <row r="124" spans="1:29" s="9" customFormat="1" ht="12.75" customHeight="1">
      <c r="A124" s="427">
        <v>412</v>
      </c>
      <c r="B124" s="428" t="s">
        <v>207</v>
      </c>
      <c r="C124" s="335">
        <f t="shared" si="25"/>
        <v>2000</v>
      </c>
      <c r="D124" s="336">
        <f t="shared" si="25"/>
        <v>0</v>
      </c>
      <c r="E124" s="334">
        <f t="shared" si="25"/>
        <v>2000</v>
      </c>
      <c r="F124" s="429"/>
      <c r="G124" s="336"/>
      <c r="H124" s="333"/>
      <c r="I124" s="335"/>
      <c r="J124" s="336"/>
      <c r="K124" s="334"/>
      <c r="L124" s="335"/>
      <c r="M124" s="336"/>
      <c r="N124" s="334"/>
      <c r="O124" s="335">
        <f t="shared" si="26"/>
        <v>1800</v>
      </c>
      <c r="P124" s="336">
        <f t="shared" si="26"/>
        <v>0</v>
      </c>
      <c r="Q124" s="334">
        <f>SUM(Q125)</f>
        <v>1800</v>
      </c>
      <c r="R124" s="335">
        <f t="shared" si="27"/>
        <v>200</v>
      </c>
      <c r="S124" s="336">
        <f t="shared" si="27"/>
        <v>0</v>
      </c>
      <c r="T124" s="334">
        <f>SUM(R124:S124)</f>
        <v>200</v>
      </c>
      <c r="U124" s="335"/>
      <c r="V124" s="336"/>
      <c r="W124" s="334"/>
      <c r="X124" s="430"/>
      <c r="Y124" s="431"/>
      <c r="Z124" s="432"/>
      <c r="AA124" s="430"/>
      <c r="AB124" s="431"/>
      <c r="AC124" s="432"/>
    </row>
    <row r="125" spans="1:29" s="9" customFormat="1" ht="12.75" customHeight="1">
      <c r="A125" s="414">
        <v>4123</v>
      </c>
      <c r="B125" s="415" t="s">
        <v>208</v>
      </c>
      <c r="C125" s="416">
        <f aca="true" t="shared" si="28" ref="C125:E126">SUM(F125+I125+L125+O125+R125)</f>
        <v>2000</v>
      </c>
      <c r="D125" s="417">
        <f t="shared" si="28"/>
        <v>0</v>
      </c>
      <c r="E125" s="418">
        <f t="shared" si="28"/>
        <v>2000</v>
      </c>
      <c r="F125" s="419"/>
      <c r="G125" s="417"/>
      <c r="H125" s="420"/>
      <c r="I125" s="416"/>
      <c r="J125" s="417"/>
      <c r="K125" s="418"/>
      <c r="L125" s="421"/>
      <c r="M125" s="422"/>
      <c r="N125" s="423"/>
      <c r="O125" s="416">
        <f t="shared" si="26"/>
        <v>1800</v>
      </c>
      <c r="P125" s="417">
        <f t="shared" si="26"/>
        <v>0</v>
      </c>
      <c r="Q125" s="418">
        <f>SUM(O125:P125)</f>
        <v>1800</v>
      </c>
      <c r="R125" s="416">
        <f t="shared" si="27"/>
        <v>200</v>
      </c>
      <c r="S125" s="417">
        <f t="shared" si="27"/>
        <v>0</v>
      </c>
      <c r="T125" s="418">
        <f>SUM(R125:S125)</f>
        <v>200</v>
      </c>
      <c r="U125" s="416"/>
      <c r="V125" s="417"/>
      <c r="W125" s="418"/>
      <c r="X125" s="424"/>
      <c r="Y125" s="425"/>
      <c r="Z125" s="426"/>
      <c r="AA125" s="411"/>
      <c r="AB125" s="412"/>
      <c r="AC125" s="413"/>
    </row>
    <row r="126" spans="1:29" s="9" customFormat="1" ht="12.75" customHeight="1">
      <c r="A126" s="414">
        <v>41231</v>
      </c>
      <c r="B126" s="415" t="s">
        <v>208</v>
      </c>
      <c r="C126" s="416">
        <f t="shared" si="28"/>
        <v>2000</v>
      </c>
      <c r="D126" s="417">
        <f t="shared" si="28"/>
        <v>0</v>
      </c>
      <c r="E126" s="418">
        <f t="shared" si="28"/>
        <v>2000</v>
      </c>
      <c r="F126" s="419"/>
      <c r="G126" s="417"/>
      <c r="H126" s="420"/>
      <c r="I126" s="416"/>
      <c r="J126" s="417"/>
      <c r="K126" s="418"/>
      <c r="L126" s="421"/>
      <c r="M126" s="422"/>
      <c r="N126" s="423"/>
      <c r="O126" s="416">
        <v>1800</v>
      </c>
      <c r="P126" s="417">
        <v>0</v>
      </c>
      <c r="Q126" s="418">
        <f>SUM(O126:P126)</f>
        <v>1800</v>
      </c>
      <c r="R126" s="416">
        <v>200</v>
      </c>
      <c r="S126" s="417">
        <v>0</v>
      </c>
      <c r="T126" s="418">
        <f>SUM(R126:S126)</f>
        <v>200</v>
      </c>
      <c r="U126" s="416"/>
      <c r="V126" s="417"/>
      <c r="W126" s="418"/>
      <c r="X126" s="424"/>
      <c r="Y126" s="425"/>
      <c r="Z126" s="426"/>
      <c r="AA126" s="411"/>
      <c r="AB126" s="412"/>
      <c r="AC126" s="413"/>
    </row>
    <row r="127" spans="1:29" s="9" customFormat="1" ht="12.75">
      <c r="A127" s="307">
        <v>42</v>
      </c>
      <c r="B127" s="308" t="s">
        <v>172</v>
      </c>
      <c r="C127" s="309">
        <f>SUM(F127+R127)</f>
        <v>5000</v>
      </c>
      <c r="D127" s="310">
        <f>SUM(D131+D141)</f>
        <v>0</v>
      </c>
      <c r="E127" s="311">
        <f>SUM(H127+K127+N127+Q127+T127+W127)</f>
        <v>10903</v>
      </c>
      <c r="F127" s="312">
        <f>SUM(F128+F131+F141)</f>
        <v>0</v>
      </c>
      <c r="G127" s="310">
        <f>SUM(G141+G131+G128)</f>
        <v>0</v>
      </c>
      <c r="H127" s="313">
        <f>SUM(H128+H131+H141)</f>
        <v>0</v>
      </c>
      <c r="I127" s="309"/>
      <c r="J127" s="310"/>
      <c r="K127" s="311"/>
      <c r="L127" s="309"/>
      <c r="M127" s="310"/>
      <c r="N127" s="311"/>
      <c r="O127" s="309">
        <f>SUM(O131+O141)</f>
        <v>2000</v>
      </c>
      <c r="P127" s="310">
        <f>SUM(P128+P131+P141)</f>
        <v>0</v>
      </c>
      <c r="Q127" s="311">
        <f>SUM(Q131+Q141)</f>
        <v>2000</v>
      </c>
      <c r="R127" s="309">
        <f>SUM(R131+R141)</f>
        <v>5000</v>
      </c>
      <c r="S127" s="310">
        <f>SUM(S131+S141)</f>
        <v>0</v>
      </c>
      <c r="T127" s="311">
        <f>SUM(T131+T141)</f>
        <v>5000</v>
      </c>
      <c r="U127" s="309">
        <f>SUM(U128+U131+U141)</f>
        <v>3903</v>
      </c>
      <c r="V127" s="310">
        <f>SUM(V131+V141)</f>
        <v>0</v>
      </c>
      <c r="W127" s="311">
        <f>SUM(W131+W141)</f>
        <v>3903</v>
      </c>
      <c r="X127" s="348">
        <v>8040</v>
      </c>
      <c r="Y127" s="350">
        <f>SUM(Y128:Y141)</f>
        <v>0</v>
      </c>
      <c r="Z127" s="351">
        <f>SUM(X127:Y127)</f>
        <v>8040</v>
      </c>
      <c r="AA127" s="348">
        <v>8120</v>
      </c>
      <c r="AB127" s="350">
        <v>0</v>
      </c>
      <c r="AC127" s="351">
        <f>SUM(AA127:AB127)</f>
        <v>8120</v>
      </c>
    </row>
    <row r="128" spans="1:29" s="9" customFormat="1" ht="12.75">
      <c r="A128" s="283">
        <v>421</v>
      </c>
      <c r="B128" s="284" t="s">
        <v>152</v>
      </c>
      <c r="C128" s="285">
        <f>SUM(F128)</f>
        <v>0</v>
      </c>
      <c r="D128" s="286">
        <f>SUM(D130)</f>
        <v>0</v>
      </c>
      <c r="E128" s="287">
        <f>SUM(H128)</f>
        <v>0</v>
      </c>
      <c r="F128" s="288">
        <f>SUM(F130)</f>
        <v>0</v>
      </c>
      <c r="G128" s="286">
        <f>SUM(G130)</f>
        <v>0</v>
      </c>
      <c r="H128" s="289">
        <f>SUM(H130)</f>
        <v>0</v>
      </c>
      <c r="I128" s="285"/>
      <c r="J128" s="286"/>
      <c r="K128" s="287"/>
      <c r="L128" s="285"/>
      <c r="M128" s="286"/>
      <c r="N128" s="287"/>
      <c r="O128" s="285"/>
      <c r="P128" s="286"/>
      <c r="Q128" s="287"/>
      <c r="R128" s="285"/>
      <c r="S128" s="286"/>
      <c r="T128" s="287"/>
      <c r="U128" s="285"/>
      <c r="V128" s="286"/>
      <c r="W128" s="287"/>
      <c r="X128" s="355"/>
      <c r="Y128" s="356"/>
      <c r="Z128" s="357"/>
      <c r="AA128" s="355"/>
      <c r="AB128" s="356"/>
      <c r="AC128" s="357"/>
    </row>
    <row r="129" spans="1:29" s="9" customFormat="1" ht="12.75">
      <c r="A129" s="83">
        <v>4212</v>
      </c>
      <c r="B129" s="85" t="s">
        <v>159</v>
      </c>
      <c r="C129" s="196"/>
      <c r="D129" s="197">
        <f>SUM(G129)</f>
        <v>0</v>
      </c>
      <c r="E129" s="198">
        <f>SUM(H129)</f>
        <v>0</v>
      </c>
      <c r="F129" s="208"/>
      <c r="G129" s="197">
        <f>SUM(G130)</f>
        <v>0</v>
      </c>
      <c r="H129" s="209">
        <f>SUM(H130)</f>
        <v>0</v>
      </c>
      <c r="I129" s="196"/>
      <c r="J129" s="197"/>
      <c r="K129" s="198"/>
      <c r="L129" s="185"/>
      <c r="M129" s="186"/>
      <c r="N129" s="187"/>
      <c r="O129" s="196"/>
      <c r="P129" s="197"/>
      <c r="Q129" s="198"/>
      <c r="R129" s="196"/>
      <c r="S129" s="197"/>
      <c r="T129" s="198"/>
      <c r="U129" s="196"/>
      <c r="V129" s="197"/>
      <c r="W129" s="198"/>
      <c r="X129" s="352"/>
      <c r="Y129" s="353"/>
      <c r="Z129" s="354"/>
      <c r="AA129" s="352"/>
      <c r="AB129" s="353"/>
      <c r="AC129" s="360"/>
    </row>
    <row r="130" spans="1:29" s="9" customFormat="1" ht="12.75">
      <c r="A130" s="83">
        <v>42123</v>
      </c>
      <c r="B130" s="85" t="s">
        <v>153</v>
      </c>
      <c r="C130" s="196">
        <f>SUM(F130)</f>
        <v>0</v>
      </c>
      <c r="D130" s="197">
        <f>SUM(G130)</f>
        <v>0</v>
      </c>
      <c r="E130" s="198">
        <f>SUM(H130)</f>
        <v>0</v>
      </c>
      <c r="F130" s="208">
        <v>0</v>
      </c>
      <c r="G130" s="197">
        <v>0</v>
      </c>
      <c r="H130" s="209">
        <f>SUM(F130:G130)</f>
        <v>0</v>
      </c>
      <c r="I130" s="196"/>
      <c r="J130" s="197"/>
      <c r="K130" s="198"/>
      <c r="L130" s="185"/>
      <c r="M130" s="186"/>
      <c r="N130" s="187"/>
      <c r="O130" s="196"/>
      <c r="P130" s="197"/>
      <c r="Q130" s="198"/>
      <c r="R130" s="196"/>
      <c r="S130" s="197"/>
      <c r="T130" s="198"/>
      <c r="U130" s="196"/>
      <c r="V130" s="197"/>
      <c r="W130" s="198"/>
      <c r="X130" s="352"/>
      <c r="Y130" s="353"/>
      <c r="Z130" s="354"/>
      <c r="AA130" s="352"/>
      <c r="AB130" s="353"/>
      <c r="AC130" s="354"/>
    </row>
    <row r="131" spans="1:30" ht="12.75">
      <c r="A131" s="283">
        <v>422</v>
      </c>
      <c r="B131" s="284" t="s">
        <v>32</v>
      </c>
      <c r="C131" s="285">
        <f>SUM(F131+R131)</f>
        <v>5000</v>
      </c>
      <c r="D131" s="286">
        <f>SUM(G131+S131+V131)</f>
        <v>0</v>
      </c>
      <c r="E131" s="287">
        <f>SUM(H131+Q131+T131+W131)</f>
        <v>5903</v>
      </c>
      <c r="F131" s="288">
        <f>SUM(F132+F136+F139)</f>
        <v>0</v>
      </c>
      <c r="G131" s="286">
        <f>SUM(G132+G136+G139)</f>
        <v>0</v>
      </c>
      <c r="H131" s="289">
        <f>SUM(H132+H136+H139)</f>
        <v>0</v>
      </c>
      <c r="I131" s="285"/>
      <c r="J131" s="286"/>
      <c r="K131" s="287"/>
      <c r="L131" s="285"/>
      <c r="M131" s="286"/>
      <c r="N131" s="287"/>
      <c r="O131" s="285"/>
      <c r="P131" s="286">
        <f>SUM(P132)</f>
        <v>0</v>
      </c>
      <c r="Q131" s="287">
        <f>SUM(Q132)</f>
        <v>0</v>
      </c>
      <c r="R131" s="285">
        <f aca="true" t="shared" si="29" ref="R131:T132">SUM(R132)</f>
        <v>5000</v>
      </c>
      <c r="S131" s="286">
        <f t="shared" si="29"/>
        <v>0</v>
      </c>
      <c r="T131" s="287">
        <f t="shared" si="29"/>
        <v>5000</v>
      </c>
      <c r="U131" s="285">
        <f>SUM(U132+U136+U134+U139)</f>
        <v>903</v>
      </c>
      <c r="V131" s="286">
        <f>SUM(V134)</f>
        <v>0</v>
      </c>
      <c r="W131" s="287">
        <f>SUM(W132+W134+W136+W140)</f>
        <v>903</v>
      </c>
      <c r="X131" s="355">
        <v>0</v>
      </c>
      <c r="Y131" s="356">
        <v>0</v>
      </c>
      <c r="Z131" s="357">
        <f>SUM(X131:Y131)</f>
        <v>0</v>
      </c>
      <c r="AA131" s="355">
        <v>0</v>
      </c>
      <c r="AB131" s="356">
        <v>0</v>
      </c>
      <c r="AC131" s="357">
        <f>SUM(AA131:AB131)</f>
        <v>0</v>
      </c>
      <c r="AD131" s="9"/>
    </row>
    <row r="132" spans="1:29" ht="12.75">
      <c r="A132" s="83">
        <v>4221</v>
      </c>
      <c r="B132" s="85" t="s">
        <v>157</v>
      </c>
      <c r="C132" s="196">
        <f>SUM(F132+R132)</f>
        <v>5000</v>
      </c>
      <c r="D132" s="197">
        <f>SUM(G132+J132+M132+P132+S132)</f>
        <v>0</v>
      </c>
      <c r="E132" s="198">
        <f>SUM(H132+K132+N132+Q132+T132)</f>
        <v>5000</v>
      </c>
      <c r="F132" s="208">
        <f>SUM(F133)</f>
        <v>0</v>
      </c>
      <c r="G132" s="197">
        <f>SUM(G133)</f>
        <v>0</v>
      </c>
      <c r="H132" s="209">
        <f>SUM(H133)</f>
        <v>0</v>
      </c>
      <c r="I132" s="196"/>
      <c r="J132" s="197"/>
      <c r="K132" s="198"/>
      <c r="L132" s="185"/>
      <c r="M132" s="186"/>
      <c r="N132" s="187"/>
      <c r="O132" s="196"/>
      <c r="P132" s="197">
        <f>SUM(P133)</f>
        <v>0</v>
      </c>
      <c r="Q132" s="198">
        <f>SUM(Q133)</f>
        <v>0</v>
      </c>
      <c r="R132" s="196">
        <f t="shared" si="29"/>
        <v>5000</v>
      </c>
      <c r="S132" s="197">
        <f t="shared" si="29"/>
        <v>0</v>
      </c>
      <c r="T132" s="198">
        <f t="shared" si="29"/>
        <v>5000</v>
      </c>
      <c r="U132" s="196"/>
      <c r="V132" s="197">
        <f>SUM(V140)</f>
        <v>0</v>
      </c>
      <c r="W132" s="198">
        <f>SUM(W140)</f>
        <v>0</v>
      </c>
      <c r="X132" s="352"/>
      <c r="Y132" s="353"/>
      <c r="Z132" s="354"/>
      <c r="AA132" s="352"/>
      <c r="AB132" s="353"/>
      <c r="AC132" s="354"/>
    </row>
    <row r="133" spans="1:29" ht="12.75">
      <c r="A133" s="83">
        <v>42211</v>
      </c>
      <c r="B133" s="85" t="s">
        <v>133</v>
      </c>
      <c r="C133" s="196">
        <f>SUM(R133+F133)</f>
        <v>5000</v>
      </c>
      <c r="D133" s="197">
        <f>SUM(G133+J133+M133+P133+S133)</f>
        <v>0</v>
      </c>
      <c r="E133" s="198">
        <f>SUM(H133+K133+N133+Q133+T133)</f>
        <v>5000</v>
      </c>
      <c r="F133" s="208">
        <v>0</v>
      </c>
      <c r="G133" s="197">
        <v>0</v>
      </c>
      <c r="H133" s="209">
        <f aca="true" t="shared" si="30" ref="H133:H140">SUM(F133:G133)</f>
        <v>0</v>
      </c>
      <c r="I133" s="196"/>
      <c r="J133" s="197"/>
      <c r="K133" s="198"/>
      <c r="L133" s="185"/>
      <c r="M133" s="186"/>
      <c r="N133" s="187"/>
      <c r="O133" s="196"/>
      <c r="P133" s="197">
        <v>0</v>
      </c>
      <c r="Q133" s="198">
        <f>SUM(O133:P133)</f>
        <v>0</v>
      </c>
      <c r="R133" s="196">
        <v>5000</v>
      </c>
      <c r="S133" s="197">
        <v>0</v>
      </c>
      <c r="T133" s="198">
        <f>SUM(R133:S133)</f>
        <v>5000</v>
      </c>
      <c r="U133" s="196"/>
      <c r="V133" s="197"/>
      <c r="W133" s="198"/>
      <c r="X133" s="352"/>
      <c r="Y133" s="353"/>
      <c r="Z133" s="354"/>
      <c r="AA133" s="352"/>
      <c r="AB133" s="353"/>
      <c r="AC133" s="354"/>
    </row>
    <row r="134" spans="1:29" ht="12.75">
      <c r="A134" s="83">
        <v>4222</v>
      </c>
      <c r="B134" s="85" t="s">
        <v>192</v>
      </c>
      <c r="C134" s="196"/>
      <c r="D134" s="197">
        <f>SUM(V134)</f>
        <v>0</v>
      </c>
      <c r="E134" s="198">
        <f>SUM(W134)</f>
        <v>0</v>
      </c>
      <c r="F134" s="208"/>
      <c r="G134" s="197"/>
      <c r="H134" s="209"/>
      <c r="I134" s="196"/>
      <c r="J134" s="197"/>
      <c r="K134" s="198"/>
      <c r="L134" s="185"/>
      <c r="M134" s="186"/>
      <c r="N134" s="187"/>
      <c r="O134" s="196"/>
      <c r="P134" s="197"/>
      <c r="Q134" s="198"/>
      <c r="R134" s="196"/>
      <c r="S134" s="197"/>
      <c r="T134" s="198"/>
      <c r="U134" s="196"/>
      <c r="V134" s="197">
        <f>SUM(V135)</f>
        <v>0</v>
      </c>
      <c r="W134" s="198">
        <f>SUM(W135)</f>
        <v>0</v>
      </c>
      <c r="X134" s="352"/>
      <c r="Y134" s="353"/>
      <c r="Z134" s="354"/>
      <c r="AA134" s="352"/>
      <c r="AB134" s="353"/>
      <c r="AC134" s="354"/>
    </row>
    <row r="135" spans="1:29" ht="12.75">
      <c r="A135" s="83">
        <v>42221</v>
      </c>
      <c r="B135" s="85" t="s">
        <v>193</v>
      </c>
      <c r="C135" s="196"/>
      <c r="D135" s="197">
        <f>SUM(V135)</f>
        <v>0</v>
      </c>
      <c r="E135" s="198">
        <f>SUM(W135)</f>
        <v>0</v>
      </c>
      <c r="F135" s="208"/>
      <c r="G135" s="197"/>
      <c r="H135" s="209"/>
      <c r="I135" s="196"/>
      <c r="J135" s="197"/>
      <c r="K135" s="198"/>
      <c r="L135" s="185"/>
      <c r="M135" s="186"/>
      <c r="N135" s="187"/>
      <c r="O135" s="196"/>
      <c r="P135" s="197"/>
      <c r="Q135" s="198"/>
      <c r="R135" s="196"/>
      <c r="S135" s="197"/>
      <c r="T135" s="198"/>
      <c r="U135" s="196"/>
      <c r="V135" s="197"/>
      <c r="W135" s="198">
        <f>SUM(U135:V135)</f>
        <v>0</v>
      </c>
      <c r="X135" s="352"/>
      <c r="Y135" s="353"/>
      <c r="Z135" s="354"/>
      <c r="AA135" s="352"/>
      <c r="AB135" s="353"/>
      <c r="AC135" s="354"/>
    </row>
    <row r="136" spans="1:29" ht="12.75">
      <c r="A136" s="83">
        <v>4226</v>
      </c>
      <c r="B136" s="85" t="s">
        <v>188</v>
      </c>
      <c r="C136" s="196">
        <f aca="true" t="shared" si="31" ref="C136:E137">SUM(F136)</f>
        <v>0</v>
      </c>
      <c r="D136" s="197">
        <f t="shared" si="31"/>
        <v>0</v>
      </c>
      <c r="E136" s="198">
        <f t="shared" si="31"/>
        <v>0</v>
      </c>
      <c r="F136" s="208">
        <f>SUM(F137)</f>
        <v>0</v>
      </c>
      <c r="G136" s="197">
        <f>SUM(G137)</f>
        <v>0</v>
      </c>
      <c r="H136" s="209">
        <f t="shared" si="30"/>
        <v>0</v>
      </c>
      <c r="I136" s="196"/>
      <c r="J136" s="197"/>
      <c r="K136" s="198"/>
      <c r="L136" s="185"/>
      <c r="M136" s="186"/>
      <c r="N136" s="187"/>
      <c r="O136" s="196"/>
      <c r="P136" s="197"/>
      <c r="Q136" s="198"/>
      <c r="R136" s="196"/>
      <c r="S136" s="197"/>
      <c r="T136" s="198"/>
      <c r="U136" s="196">
        <f>SUM(U137:U138)</f>
        <v>903</v>
      </c>
      <c r="V136" s="197">
        <f>SUM(V137:V138)</f>
        <v>0</v>
      </c>
      <c r="W136" s="198">
        <f>SUM(W137:W138)</f>
        <v>903</v>
      </c>
      <c r="X136" s="352"/>
      <c r="Y136" s="353"/>
      <c r="Z136" s="354"/>
      <c r="AA136" s="352"/>
      <c r="AB136" s="353"/>
      <c r="AC136" s="354"/>
    </row>
    <row r="137" spans="1:29" ht="12.75">
      <c r="A137" s="83">
        <v>42261</v>
      </c>
      <c r="B137" s="85" t="s">
        <v>187</v>
      </c>
      <c r="C137" s="196">
        <f t="shared" si="31"/>
        <v>0</v>
      </c>
      <c r="D137" s="197">
        <f t="shared" si="31"/>
        <v>0</v>
      </c>
      <c r="E137" s="198">
        <f t="shared" si="31"/>
        <v>0</v>
      </c>
      <c r="F137" s="208">
        <v>0</v>
      </c>
      <c r="G137" s="197">
        <v>0</v>
      </c>
      <c r="H137" s="209">
        <f t="shared" si="30"/>
        <v>0</v>
      </c>
      <c r="I137" s="196"/>
      <c r="J137" s="197"/>
      <c r="K137" s="198"/>
      <c r="L137" s="185"/>
      <c r="M137" s="186"/>
      <c r="N137" s="187"/>
      <c r="O137" s="196"/>
      <c r="P137" s="197"/>
      <c r="Q137" s="198"/>
      <c r="R137" s="196"/>
      <c r="S137" s="197"/>
      <c r="T137" s="198"/>
      <c r="U137" s="196"/>
      <c r="V137" s="197"/>
      <c r="W137" s="198"/>
      <c r="X137" s="352"/>
      <c r="Y137" s="353"/>
      <c r="Z137" s="354"/>
      <c r="AA137" s="352"/>
      <c r="AB137" s="353"/>
      <c r="AC137" s="354"/>
    </row>
    <row r="138" spans="1:29" ht="12.75">
      <c r="A138" s="83">
        <v>42262</v>
      </c>
      <c r="B138" s="85" t="s">
        <v>205</v>
      </c>
      <c r="C138" s="196">
        <f>SUM(F138+I138+L138+O138+R138+U138)</f>
        <v>903</v>
      </c>
      <c r="D138" s="197">
        <f>SUM(G138+J138+M138+P138+S138+V138)</f>
        <v>0</v>
      </c>
      <c r="E138" s="198">
        <f>SUM(C138:D138)</f>
        <v>903</v>
      </c>
      <c r="F138" s="208"/>
      <c r="G138" s="197"/>
      <c r="H138" s="209"/>
      <c r="I138" s="196"/>
      <c r="J138" s="197"/>
      <c r="K138" s="198"/>
      <c r="L138" s="185"/>
      <c r="M138" s="186"/>
      <c r="N138" s="187"/>
      <c r="O138" s="196"/>
      <c r="P138" s="197"/>
      <c r="Q138" s="198"/>
      <c r="R138" s="196"/>
      <c r="S138" s="197"/>
      <c r="T138" s="198"/>
      <c r="U138" s="196">
        <v>903</v>
      </c>
      <c r="V138" s="197">
        <v>0</v>
      </c>
      <c r="W138" s="198">
        <f>SUM(U138:V138)</f>
        <v>903</v>
      </c>
      <c r="X138" s="352"/>
      <c r="Y138" s="353"/>
      <c r="Z138" s="354"/>
      <c r="AA138" s="352"/>
      <c r="AB138" s="353"/>
      <c r="AC138" s="354"/>
    </row>
    <row r="139" spans="1:29" ht="12.75">
      <c r="A139" s="83">
        <v>4227</v>
      </c>
      <c r="B139" s="85" t="s">
        <v>109</v>
      </c>
      <c r="C139" s="196">
        <f>SUM(C140:C140)</f>
        <v>0</v>
      </c>
      <c r="D139" s="197">
        <f>SUM(G139)</f>
        <v>0</v>
      </c>
      <c r="E139" s="198">
        <f>SUM(H139)</f>
        <v>0</v>
      </c>
      <c r="F139" s="208">
        <f>SUM(F140:F140)</f>
        <v>0</v>
      </c>
      <c r="G139" s="197">
        <f>SUM(G140:G140)</f>
        <v>0</v>
      </c>
      <c r="H139" s="209">
        <f t="shared" si="30"/>
        <v>0</v>
      </c>
      <c r="I139" s="196"/>
      <c r="J139" s="197"/>
      <c r="K139" s="198"/>
      <c r="L139" s="185"/>
      <c r="M139" s="186"/>
      <c r="N139" s="187"/>
      <c r="O139" s="196"/>
      <c r="P139" s="197"/>
      <c r="Q139" s="198"/>
      <c r="R139" s="196">
        <f>SUM(R140:R140)</f>
        <v>0</v>
      </c>
      <c r="S139" s="197"/>
      <c r="T139" s="198"/>
      <c r="U139" s="196"/>
      <c r="V139" s="197"/>
      <c r="W139" s="198"/>
      <c r="X139" s="352"/>
      <c r="Y139" s="353"/>
      <c r="Z139" s="354"/>
      <c r="AA139" s="352"/>
      <c r="AB139" s="353"/>
      <c r="AC139" s="354"/>
    </row>
    <row r="140" spans="1:29" ht="12.75">
      <c r="A140" s="83">
        <v>42271</v>
      </c>
      <c r="B140" s="85" t="s">
        <v>110</v>
      </c>
      <c r="C140" s="196">
        <f>SUM(F140)</f>
        <v>0</v>
      </c>
      <c r="D140" s="197">
        <f>SUM(G140+V140)</f>
        <v>0</v>
      </c>
      <c r="E140" s="198">
        <f>SUM(H140+W140)</f>
        <v>0</v>
      </c>
      <c r="F140" s="208">
        <v>0</v>
      </c>
      <c r="G140" s="197">
        <v>0</v>
      </c>
      <c r="H140" s="209">
        <f t="shared" si="30"/>
        <v>0</v>
      </c>
      <c r="I140" s="196"/>
      <c r="J140" s="197"/>
      <c r="K140" s="198"/>
      <c r="L140" s="185"/>
      <c r="M140" s="186"/>
      <c r="N140" s="187"/>
      <c r="O140" s="196"/>
      <c r="P140" s="197"/>
      <c r="Q140" s="198"/>
      <c r="R140" s="196"/>
      <c r="S140" s="197"/>
      <c r="T140" s="198"/>
      <c r="U140" s="196"/>
      <c r="V140" s="197">
        <v>0</v>
      </c>
      <c r="W140" s="198">
        <f>SUM(V140)</f>
        <v>0</v>
      </c>
      <c r="X140" s="352"/>
      <c r="Y140" s="353"/>
      <c r="Z140" s="354"/>
      <c r="AA140" s="352"/>
      <c r="AB140" s="353"/>
      <c r="AC140" s="354"/>
    </row>
    <row r="141" spans="1:29" ht="12.75" customHeight="1">
      <c r="A141" s="283">
        <v>424</v>
      </c>
      <c r="B141" s="284" t="s">
        <v>134</v>
      </c>
      <c r="C141" s="285">
        <f>SUM(F141+I141+L141+O141+R141+U141)</f>
        <v>5000</v>
      </c>
      <c r="D141" s="286">
        <f>SUM(D142)</f>
        <v>0</v>
      </c>
      <c r="E141" s="287">
        <f>SUM(E142)</f>
        <v>5000</v>
      </c>
      <c r="F141" s="288">
        <f>SUM(F142)</f>
        <v>0</v>
      </c>
      <c r="G141" s="286">
        <f>SUM(G142)</f>
        <v>0</v>
      </c>
      <c r="H141" s="289">
        <f>SUM(H142)</f>
        <v>0</v>
      </c>
      <c r="I141" s="285"/>
      <c r="J141" s="286"/>
      <c r="K141" s="287"/>
      <c r="L141" s="285"/>
      <c r="M141" s="286"/>
      <c r="N141" s="287"/>
      <c r="O141" s="285">
        <f>SUM(O142)</f>
        <v>2000</v>
      </c>
      <c r="P141" s="286">
        <f>SUM(P142)</f>
        <v>0</v>
      </c>
      <c r="Q141" s="287">
        <f>SUM(O141:P141)</f>
        <v>2000</v>
      </c>
      <c r="R141" s="285">
        <f>SUM(R142)</f>
        <v>0</v>
      </c>
      <c r="S141" s="286">
        <f>SUM(S142)</f>
        <v>0</v>
      </c>
      <c r="T141" s="287">
        <f>SUM(T142)</f>
        <v>0</v>
      </c>
      <c r="U141" s="285">
        <f>SUM(U142)</f>
        <v>3000</v>
      </c>
      <c r="V141" s="286">
        <f>SUM(V142)</f>
        <v>0</v>
      </c>
      <c r="W141" s="287">
        <f>SUM(U141:V141)</f>
        <v>3000</v>
      </c>
      <c r="X141" s="355">
        <v>0</v>
      </c>
      <c r="Y141" s="356">
        <v>0</v>
      </c>
      <c r="Z141" s="357">
        <f>SUM(X141:Y141)</f>
        <v>0</v>
      </c>
      <c r="AA141" s="355">
        <v>0</v>
      </c>
      <c r="AB141" s="356">
        <v>0</v>
      </c>
      <c r="AC141" s="357">
        <v>0</v>
      </c>
    </row>
    <row r="142" spans="1:29" ht="12.75">
      <c r="A142" s="83">
        <v>4241</v>
      </c>
      <c r="B142" s="85" t="s">
        <v>111</v>
      </c>
      <c r="C142" s="196">
        <f>SUM(F142+I142+L142+O142+R142+U142)</f>
        <v>5000</v>
      </c>
      <c r="D142" s="197">
        <f>SUM(D143)</f>
        <v>0</v>
      </c>
      <c r="E142" s="198">
        <f>SUM(E143)</f>
        <v>5000</v>
      </c>
      <c r="F142" s="208">
        <f>SUM(F143)</f>
        <v>0</v>
      </c>
      <c r="G142" s="197">
        <v>0</v>
      </c>
      <c r="H142" s="209">
        <f>SUM(F142:G142)</f>
        <v>0</v>
      </c>
      <c r="I142" s="202"/>
      <c r="J142" s="203"/>
      <c r="K142" s="204"/>
      <c r="L142" s="190"/>
      <c r="M142" s="191"/>
      <c r="N142" s="192"/>
      <c r="O142" s="196">
        <f>SUM(O143)</f>
        <v>2000</v>
      </c>
      <c r="P142" s="197">
        <f>SUM(P143)</f>
        <v>0</v>
      </c>
      <c r="Q142" s="198">
        <f>SUM(O142:P142)</f>
        <v>2000</v>
      </c>
      <c r="R142" s="196">
        <f>SUM(R143)</f>
        <v>0</v>
      </c>
      <c r="S142" s="197">
        <f>SUM(S143)</f>
        <v>0</v>
      </c>
      <c r="T142" s="198">
        <f>SUM(R142:S142)</f>
        <v>0</v>
      </c>
      <c r="U142" s="196">
        <f>SUM(U143)</f>
        <v>3000</v>
      </c>
      <c r="V142" s="197">
        <f>SUM(V143)</f>
        <v>0</v>
      </c>
      <c r="W142" s="198">
        <f>SUM(U142:V142)</f>
        <v>3000</v>
      </c>
      <c r="X142" s="352"/>
      <c r="Y142" s="353"/>
      <c r="Z142" s="354"/>
      <c r="AA142" s="361"/>
      <c r="AB142" s="362"/>
      <c r="AC142" s="363"/>
    </row>
    <row r="143" spans="1:29" s="9" customFormat="1" ht="12.75" customHeight="1">
      <c r="A143" s="83">
        <v>42411</v>
      </c>
      <c r="B143" s="85" t="s">
        <v>112</v>
      </c>
      <c r="C143" s="196">
        <f>SUM(F143+I143+L143+O143+R143+U143)</f>
        <v>5000</v>
      </c>
      <c r="D143" s="197">
        <f>SUM(G143+P143+S143)</f>
        <v>0</v>
      </c>
      <c r="E143" s="198">
        <f>SUM(H143+K143+N143+Q143+T143+W143)</f>
        <v>5000</v>
      </c>
      <c r="F143" s="208">
        <v>0</v>
      </c>
      <c r="G143" s="197">
        <v>0</v>
      </c>
      <c r="H143" s="209">
        <f>SUM(F143:G143)</f>
        <v>0</v>
      </c>
      <c r="I143" s="202"/>
      <c r="J143" s="203"/>
      <c r="K143" s="204"/>
      <c r="L143" s="190"/>
      <c r="M143" s="191"/>
      <c r="N143" s="192"/>
      <c r="O143" s="196">
        <v>2000</v>
      </c>
      <c r="P143" s="197">
        <v>0</v>
      </c>
      <c r="Q143" s="198">
        <f>SUM(O143:P143)</f>
        <v>2000</v>
      </c>
      <c r="R143" s="196">
        <v>0</v>
      </c>
      <c r="S143" s="197">
        <v>0</v>
      </c>
      <c r="T143" s="198">
        <f>SUM(R143:S143)</f>
        <v>0</v>
      </c>
      <c r="U143" s="196">
        <v>3000</v>
      </c>
      <c r="V143" s="197">
        <v>0</v>
      </c>
      <c r="W143" s="198">
        <f>SUM(U143:V143)</f>
        <v>3000</v>
      </c>
      <c r="X143" s="352"/>
      <c r="Y143" s="353"/>
      <c r="Z143" s="354"/>
      <c r="AA143" s="361"/>
      <c r="AB143" s="362"/>
      <c r="AC143" s="363"/>
    </row>
    <row r="144" spans="1:29" s="9" customFormat="1" ht="12.75" customHeight="1">
      <c r="A144" s="314">
        <v>45</v>
      </c>
      <c r="B144" s="315" t="s">
        <v>160</v>
      </c>
      <c r="C144" s="316">
        <f>SUM(F144)</f>
        <v>0</v>
      </c>
      <c r="D144" s="317">
        <f aca="true" t="shared" si="32" ref="D144:E147">SUM(G144)</f>
        <v>0</v>
      </c>
      <c r="E144" s="318">
        <f t="shared" si="32"/>
        <v>0</v>
      </c>
      <c r="F144" s="319">
        <f>SUM(F145)</f>
        <v>0</v>
      </c>
      <c r="G144" s="317">
        <f aca="true" t="shared" si="33" ref="G144:H146">SUM(G145)</f>
        <v>0</v>
      </c>
      <c r="H144" s="320">
        <f t="shared" si="33"/>
        <v>0</v>
      </c>
      <c r="I144" s="321"/>
      <c r="J144" s="322"/>
      <c r="K144" s="323"/>
      <c r="L144" s="321"/>
      <c r="M144" s="322"/>
      <c r="N144" s="323"/>
      <c r="O144" s="324"/>
      <c r="P144" s="325"/>
      <c r="Q144" s="326"/>
      <c r="R144" s="324"/>
      <c r="S144" s="325"/>
      <c r="T144" s="326"/>
      <c r="U144" s="324"/>
      <c r="V144" s="325"/>
      <c r="W144" s="326"/>
      <c r="X144" s="364">
        <f>SUM(X145)</f>
        <v>0</v>
      </c>
      <c r="Y144" s="365">
        <f>SUM(Y145)</f>
        <v>0</v>
      </c>
      <c r="Z144" s="366">
        <f>SUM(X144:Y144)</f>
        <v>0</v>
      </c>
      <c r="AA144" s="364">
        <f>SUM(AA145)</f>
        <v>0</v>
      </c>
      <c r="AB144" s="365">
        <f>SUM(AB145)</f>
        <v>0</v>
      </c>
      <c r="AC144" s="366">
        <v>0</v>
      </c>
    </row>
    <row r="145" spans="1:29" s="9" customFormat="1" ht="12.75" customHeight="1">
      <c r="A145" s="290">
        <v>451</v>
      </c>
      <c r="B145" s="291" t="s">
        <v>161</v>
      </c>
      <c r="C145" s="292">
        <f>SUM(F145)</f>
        <v>0</v>
      </c>
      <c r="D145" s="293">
        <f t="shared" si="32"/>
        <v>0</v>
      </c>
      <c r="E145" s="294">
        <f t="shared" si="32"/>
        <v>0</v>
      </c>
      <c r="F145" s="295">
        <f>SUM(F146)</f>
        <v>0</v>
      </c>
      <c r="G145" s="293">
        <f t="shared" si="33"/>
        <v>0</v>
      </c>
      <c r="H145" s="296">
        <f t="shared" si="33"/>
        <v>0</v>
      </c>
      <c r="I145" s="301"/>
      <c r="J145" s="302"/>
      <c r="K145" s="303"/>
      <c r="L145" s="301"/>
      <c r="M145" s="302"/>
      <c r="N145" s="303"/>
      <c r="O145" s="292"/>
      <c r="P145" s="293"/>
      <c r="Q145" s="294"/>
      <c r="R145" s="292"/>
      <c r="S145" s="293"/>
      <c r="T145" s="294"/>
      <c r="U145" s="298"/>
      <c r="V145" s="240"/>
      <c r="W145" s="241"/>
      <c r="X145" s="386">
        <v>0</v>
      </c>
      <c r="Y145" s="387">
        <v>0</v>
      </c>
      <c r="Z145" s="388">
        <f>SUM(X145:Y145)</f>
        <v>0</v>
      </c>
      <c r="AA145" s="389">
        <v>0</v>
      </c>
      <c r="AB145" s="390">
        <v>0</v>
      </c>
      <c r="AC145" s="388">
        <f>SUM(AA145:AB145)</f>
        <v>0</v>
      </c>
    </row>
    <row r="146" spans="1:29" s="9" customFormat="1" ht="12.75" customHeight="1">
      <c r="A146" s="237">
        <v>4511</v>
      </c>
      <c r="B146" s="238" t="s">
        <v>161</v>
      </c>
      <c r="C146" s="239">
        <f>SUM(F146)</f>
        <v>0</v>
      </c>
      <c r="D146" s="240">
        <f t="shared" si="32"/>
        <v>0</v>
      </c>
      <c r="E146" s="241">
        <f t="shared" si="32"/>
        <v>0</v>
      </c>
      <c r="F146" s="242">
        <f>SUM(F147)</f>
        <v>0</v>
      </c>
      <c r="G146" s="240">
        <f t="shared" si="33"/>
        <v>0</v>
      </c>
      <c r="H146" s="243">
        <f t="shared" si="33"/>
        <v>0</v>
      </c>
      <c r="I146" s="244"/>
      <c r="J146" s="245"/>
      <c r="K146" s="246"/>
      <c r="L146" s="247"/>
      <c r="M146" s="248"/>
      <c r="N146" s="249"/>
      <c r="O146" s="239"/>
      <c r="P146" s="240"/>
      <c r="Q146" s="241"/>
      <c r="R146" s="239"/>
      <c r="S146" s="240"/>
      <c r="T146" s="241"/>
      <c r="U146" s="259"/>
      <c r="V146" s="240"/>
      <c r="W146" s="241"/>
      <c r="X146" s="373"/>
      <c r="Y146" s="374"/>
      <c r="Z146" s="375"/>
      <c r="AA146" s="367"/>
      <c r="AB146" s="368"/>
      <c r="AC146" s="369"/>
    </row>
    <row r="147" spans="1:29" s="9" customFormat="1" ht="12.75" customHeight="1">
      <c r="A147" s="237">
        <v>45111</v>
      </c>
      <c r="B147" s="238" t="s">
        <v>161</v>
      </c>
      <c r="C147" s="239">
        <f>SUM(F147)</f>
        <v>0</v>
      </c>
      <c r="D147" s="240">
        <f t="shared" si="32"/>
        <v>0</v>
      </c>
      <c r="E147" s="241">
        <f t="shared" si="32"/>
        <v>0</v>
      </c>
      <c r="F147" s="242">
        <v>0</v>
      </c>
      <c r="G147" s="240">
        <v>0</v>
      </c>
      <c r="H147" s="243">
        <f>SUM(F147:G147)</f>
        <v>0</v>
      </c>
      <c r="I147" s="244"/>
      <c r="J147" s="245"/>
      <c r="K147" s="246"/>
      <c r="L147" s="247"/>
      <c r="M147" s="248"/>
      <c r="N147" s="249"/>
      <c r="O147" s="239"/>
      <c r="P147" s="240"/>
      <c r="Q147" s="241"/>
      <c r="R147" s="239"/>
      <c r="S147" s="240"/>
      <c r="T147" s="241"/>
      <c r="U147" s="259"/>
      <c r="V147" s="240"/>
      <c r="W147" s="241"/>
      <c r="X147" s="373"/>
      <c r="Y147" s="374"/>
      <c r="Z147" s="375"/>
      <c r="AA147" s="367"/>
      <c r="AB147" s="368"/>
      <c r="AC147" s="369"/>
    </row>
    <row r="148" spans="1:29" s="9" customFormat="1" ht="12.75" customHeight="1">
      <c r="A148" s="237"/>
      <c r="B148" s="238"/>
      <c r="C148" s="239"/>
      <c r="D148" s="240"/>
      <c r="E148" s="241"/>
      <c r="F148" s="242"/>
      <c r="G148" s="240"/>
      <c r="H148" s="243"/>
      <c r="I148" s="244"/>
      <c r="J148" s="245"/>
      <c r="K148" s="246"/>
      <c r="L148" s="247"/>
      <c r="M148" s="248"/>
      <c r="N148" s="249"/>
      <c r="O148" s="239"/>
      <c r="P148" s="240"/>
      <c r="Q148" s="241"/>
      <c r="R148" s="239"/>
      <c r="S148" s="240"/>
      <c r="T148" s="241"/>
      <c r="U148" s="259"/>
      <c r="V148" s="240"/>
      <c r="W148" s="241"/>
      <c r="X148" s="373"/>
      <c r="Y148" s="374"/>
      <c r="Z148" s="375"/>
      <c r="AA148" s="367"/>
      <c r="AB148" s="368"/>
      <c r="AC148" s="369"/>
    </row>
    <row r="149" spans="1:29" s="9" customFormat="1" ht="12.75" customHeight="1">
      <c r="A149" s="237"/>
      <c r="B149" s="238"/>
      <c r="C149" s="239"/>
      <c r="D149" s="240"/>
      <c r="E149" s="241"/>
      <c r="F149" s="242"/>
      <c r="G149" s="240"/>
      <c r="H149" s="243"/>
      <c r="I149" s="244"/>
      <c r="J149" s="245"/>
      <c r="K149" s="246"/>
      <c r="L149" s="247"/>
      <c r="M149" s="248"/>
      <c r="N149" s="249"/>
      <c r="O149" s="239"/>
      <c r="P149" s="240"/>
      <c r="Q149" s="241"/>
      <c r="R149" s="239"/>
      <c r="S149" s="240"/>
      <c r="T149" s="241"/>
      <c r="U149" s="259"/>
      <c r="V149" s="240"/>
      <c r="W149" s="241"/>
      <c r="X149" s="373"/>
      <c r="Y149" s="374"/>
      <c r="Z149" s="375"/>
      <c r="AA149" s="367"/>
      <c r="AB149" s="368"/>
      <c r="AC149" s="369"/>
    </row>
    <row r="150" spans="1:29" s="9" customFormat="1" ht="12.75" customHeight="1">
      <c r="A150" s="257" t="s">
        <v>178</v>
      </c>
      <c r="B150" s="92" t="s">
        <v>179</v>
      </c>
      <c r="C150" s="250"/>
      <c r="D150" s="251"/>
      <c r="E150" s="252"/>
      <c r="F150" s="253"/>
      <c r="G150" s="251"/>
      <c r="H150" s="254"/>
      <c r="I150" s="205"/>
      <c r="J150" s="206"/>
      <c r="K150" s="207"/>
      <c r="L150" s="193"/>
      <c r="M150" s="194"/>
      <c r="N150" s="195"/>
      <c r="O150" s="250"/>
      <c r="P150" s="251"/>
      <c r="Q150" s="252"/>
      <c r="R150" s="250"/>
      <c r="S150" s="251"/>
      <c r="T150" s="252"/>
      <c r="U150" s="259"/>
      <c r="V150" s="240"/>
      <c r="W150" s="241"/>
      <c r="X150" s="373"/>
      <c r="Y150" s="374"/>
      <c r="Z150" s="375"/>
      <c r="AA150" s="367"/>
      <c r="AB150" s="368"/>
      <c r="AC150" s="369"/>
    </row>
    <row r="151" spans="1:29" s="9" customFormat="1" ht="12.75" customHeight="1">
      <c r="A151" s="260">
        <v>3</v>
      </c>
      <c r="B151" s="261" t="s">
        <v>20</v>
      </c>
      <c r="C151" s="262">
        <f aca="true" t="shared" si="34" ref="C151:D156">SUM(F151)</f>
        <v>2486</v>
      </c>
      <c r="D151" s="263">
        <f t="shared" si="34"/>
        <v>0</v>
      </c>
      <c r="E151" s="264">
        <f>SUM(C151:D151)</f>
        <v>2486</v>
      </c>
      <c r="F151" s="265">
        <f aca="true" t="shared" si="35" ref="F151:H153">SUM(F152)</f>
        <v>2486</v>
      </c>
      <c r="G151" s="263">
        <f t="shared" si="35"/>
        <v>0</v>
      </c>
      <c r="H151" s="266">
        <f t="shared" si="35"/>
        <v>2486</v>
      </c>
      <c r="I151" s="267"/>
      <c r="J151" s="268"/>
      <c r="K151" s="269"/>
      <c r="L151" s="270"/>
      <c r="M151" s="271"/>
      <c r="N151" s="272"/>
      <c r="O151" s="262"/>
      <c r="P151" s="263"/>
      <c r="Q151" s="264"/>
      <c r="R151" s="262"/>
      <c r="S151" s="263"/>
      <c r="T151" s="264"/>
      <c r="U151" s="273"/>
      <c r="V151" s="274"/>
      <c r="W151" s="275"/>
      <c r="X151" s="370">
        <f>SUM(X152)</f>
        <v>2486</v>
      </c>
      <c r="Y151" s="371">
        <f>SUM(Y152)</f>
        <v>0</v>
      </c>
      <c r="Z151" s="372">
        <f>SUM(X151:Y151)</f>
        <v>2486</v>
      </c>
      <c r="AA151" s="370">
        <f aca="true" t="shared" si="36" ref="AA151:AC152">SUM(AA152)</f>
        <v>2486</v>
      </c>
      <c r="AB151" s="371">
        <f t="shared" si="36"/>
        <v>0</v>
      </c>
      <c r="AC151" s="372">
        <f t="shared" si="36"/>
        <v>2486</v>
      </c>
    </row>
    <row r="152" spans="1:29" s="9" customFormat="1" ht="12.75" customHeight="1">
      <c r="A152" s="314">
        <v>32</v>
      </c>
      <c r="B152" s="315" t="s">
        <v>25</v>
      </c>
      <c r="C152" s="316">
        <f t="shared" si="34"/>
        <v>2486</v>
      </c>
      <c r="D152" s="317">
        <f t="shared" si="34"/>
        <v>0</v>
      </c>
      <c r="E152" s="318">
        <f>SUM(H152)</f>
        <v>2486</v>
      </c>
      <c r="F152" s="319">
        <f t="shared" si="35"/>
        <v>2486</v>
      </c>
      <c r="G152" s="317">
        <f t="shared" si="35"/>
        <v>0</v>
      </c>
      <c r="H152" s="320">
        <f t="shared" si="35"/>
        <v>2486</v>
      </c>
      <c r="I152" s="327"/>
      <c r="J152" s="328"/>
      <c r="K152" s="329"/>
      <c r="L152" s="327"/>
      <c r="M152" s="328"/>
      <c r="N152" s="329"/>
      <c r="O152" s="316"/>
      <c r="P152" s="317"/>
      <c r="Q152" s="318"/>
      <c r="R152" s="316"/>
      <c r="S152" s="317"/>
      <c r="T152" s="318"/>
      <c r="U152" s="324"/>
      <c r="V152" s="325"/>
      <c r="W152" s="326"/>
      <c r="X152" s="364">
        <v>2486</v>
      </c>
      <c r="Y152" s="365">
        <f>SUM(Y153)</f>
        <v>0</v>
      </c>
      <c r="Z152" s="366">
        <f>SUM(X152:Y152)</f>
        <v>2486</v>
      </c>
      <c r="AA152" s="364">
        <v>2486</v>
      </c>
      <c r="AB152" s="365">
        <f t="shared" si="36"/>
        <v>0</v>
      </c>
      <c r="AC152" s="366">
        <f>SUM(AA152:AB152)</f>
        <v>2486</v>
      </c>
    </row>
    <row r="153" spans="1:29" s="9" customFormat="1" ht="12.75" customHeight="1">
      <c r="A153" s="290">
        <v>322</v>
      </c>
      <c r="B153" s="291" t="s">
        <v>27</v>
      </c>
      <c r="C153" s="292">
        <f t="shared" si="34"/>
        <v>2486</v>
      </c>
      <c r="D153" s="293">
        <f t="shared" si="34"/>
        <v>0</v>
      </c>
      <c r="E153" s="294">
        <f>SUM(H153)</f>
        <v>2486</v>
      </c>
      <c r="F153" s="295">
        <f t="shared" si="35"/>
        <v>2486</v>
      </c>
      <c r="G153" s="293">
        <f t="shared" si="35"/>
        <v>0</v>
      </c>
      <c r="H153" s="296">
        <f t="shared" si="35"/>
        <v>2486</v>
      </c>
      <c r="I153" s="301"/>
      <c r="J153" s="302"/>
      <c r="K153" s="303"/>
      <c r="L153" s="301"/>
      <c r="M153" s="302"/>
      <c r="N153" s="303"/>
      <c r="O153" s="292"/>
      <c r="P153" s="293"/>
      <c r="Q153" s="294"/>
      <c r="R153" s="292"/>
      <c r="S153" s="293"/>
      <c r="T153" s="294"/>
      <c r="U153" s="297"/>
      <c r="V153" s="299"/>
      <c r="W153" s="300"/>
      <c r="X153" s="386">
        <v>0</v>
      </c>
      <c r="Y153" s="387">
        <v>0</v>
      </c>
      <c r="Z153" s="388">
        <f>SUM(X153:Y153)</f>
        <v>0</v>
      </c>
      <c r="AA153" s="389">
        <v>0</v>
      </c>
      <c r="AB153" s="390">
        <v>0</v>
      </c>
      <c r="AC153" s="391">
        <f>SUM(AA153:AB153)</f>
        <v>0</v>
      </c>
    </row>
    <row r="154" spans="1:29" s="9" customFormat="1" ht="12.75" customHeight="1">
      <c r="A154" s="237">
        <v>32222</v>
      </c>
      <c r="B154" s="238" t="s">
        <v>66</v>
      </c>
      <c r="C154" s="239">
        <f t="shared" si="34"/>
        <v>2486</v>
      </c>
      <c r="D154" s="240">
        <f t="shared" si="34"/>
        <v>0</v>
      </c>
      <c r="E154" s="241">
        <f>SUM(H154)</f>
        <v>2486</v>
      </c>
      <c r="F154" s="242">
        <f>SUM(F155:F156)</f>
        <v>2486</v>
      </c>
      <c r="G154" s="240">
        <f>SUM(G155:G156)</f>
        <v>0</v>
      </c>
      <c r="H154" s="243">
        <f>SUM(F154:G154)</f>
        <v>2486</v>
      </c>
      <c r="I154" s="244"/>
      <c r="J154" s="245"/>
      <c r="K154" s="246"/>
      <c r="L154" s="247"/>
      <c r="M154" s="248"/>
      <c r="N154" s="249"/>
      <c r="O154" s="239"/>
      <c r="P154" s="240"/>
      <c r="Q154" s="241"/>
      <c r="R154" s="239"/>
      <c r="S154" s="240"/>
      <c r="T154" s="241"/>
      <c r="U154" s="247"/>
      <c r="V154" s="240"/>
      <c r="W154" s="241"/>
      <c r="X154" s="373"/>
      <c r="Y154" s="374"/>
      <c r="Z154" s="375"/>
      <c r="AA154" s="373"/>
      <c r="AB154" s="374"/>
      <c r="AC154" s="369"/>
    </row>
    <row r="155" spans="1:29" s="9" customFormat="1" ht="12.75" customHeight="1">
      <c r="A155" s="237">
        <v>32224</v>
      </c>
      <c r="B155" s="238" t="s">
        <v>180</v>
      </c>
      <c r="C155" s="239">
        <f t="shared" si="34"/>
        <v>1536</v>
      </c>
      <c r="D155" s="240">
        <f t="shared" si="34"/>
        <v>0</v>
      </c>
      <c r="E155" s="241">
        <f>SUM(H155)</f>
        <v>1536</v>
      </c>
      <c r="F155" s="242">
        <v>1536</v>
      </c>
      <c r="G155" s="240">
        <v>0</v>
      </c>
      <c r="H155" s="243">
        <f>SUM(F155:G155)</f>
        <v>1536</v>
      </c>
      <c r="I155" s="244"/>
      <c r="J155" s="245"/>
      <c r="K155" s="246"/>
      <c r="L155" s="247"/>
      <c r="M155" s="248"/>
      <c r="N155" s="249"/>
      <c r="O155" s="239"/>
      <c r="P155" s="240"/>
      <c r="Q155" s="241"/>
      <c r="R155" s="239"/>
      <c r="S155" s="240"/>
      <c r="T155" s="241"/>
      <c r="U155" s="247"/>
      <c r="V155" s="240"/>
      <c r="W155" s="241"/>
      <c r="X155" s="373"/>
      <c r="Y155" s="374"/>
      <c r="Z155" s="375"/>
      <c r="AA155" s="367"/>
      <c r="AB155" s="368"/>
      <c r="AC155" s="369"/>
    </row>
    <row r="156" spans="1:29" s="9" customFormat="1" ht="12.75" customHeight="1">
      <c r="A156" s="237">
        <v>32224</v>
      </c>
      <c r="B156" s="238" t="s">
        <v>181</v>
      </c>
      <c r="C156" s="239">
        <f t="shared" si="34"/>
        <v>950</v>
      </c>
      <c r="D156" s="240">
        <f t="shared" si="34"/>
        <v>0</v>
      </c>
      <c r="E156" s="241">
        <f>SUM(H156)</f>
        <v>950</v>
      </c>
      <c r="F156" s="242">
        <v>950</v>
      </c>
      <c r="G156" s="240">
        <v>0</v>
      </c>
      <c r="H156" s="243">
        <f>SUM(F156:G156)</f>
        <v>950</v>
      </c>
      <c r="I156" s="244"/>
      <c r="J156" s="245"/>
      <c r="K156" s="246"/>
      <c r="L156" s="247"/>
      <c r="M156" s="248"/>
      <c r="N156" s="249"/>
      <c r="O156" s="239"/>
      <c r="P156" s="240"/>
      <c r="Q156" s="241"/>
      <c r="R156" s="239"/>
      <c r="S156" s="240"/>
      <c r="T156" s="241"/>
      <c r="U156" s="247"/>
      <c r="V156" s="240"/>
      <c r="W156" s="241"/>
      <c r="X156" s="373"/>
      <c r="Y156" s="374"/>
      <c r="Z156" s="375"/>
      <c r="AA156" s="367"/>
      <c r="AB156" s="368"/>
      <c r="AC156" s="369"/>
    </row>
    <row r="157" spans="1:29" s="9" customFormat="1" ht="13.5" thickBot="1">
      <c r="A157" s="237"/>
      <c r="B157" s="238"/>
      <c r="C157" s="205"/>
      <c r="D157" s="206"/>
      <c r="E157" s="207"/>
      <c r="F157" s="210"/>
      <c r="G157" s="206"/>
      <c r="H157" s="211"/>
      <c r="I157" s="205"/>
      <c r="J157" s="206"/>
      <c r="K157" s="207"/>
      <c r="L157" s="193"/>
      <c r="M157" s="194"/>
      <c r="N157" s="195"/>
      <c r="O157" s="205"/>
      <c r="P157" s="206"/>
      <c r="Q157" s="207"/>
      <c r="R157" s="193"/>
      <c r="S157" s="194"/>
      <c r="T157" s="195"/>
      <c r="U157" s="193"/>
      <c r="V157" s="212"/>
      <c r="W157" s="213"/>
      <c r="X157" s="382"/>
      <c r="Y157" s="383"/>
      <c r="Z157" s="384"/>
      <c r="AA157" s="376"/>
      <c r="AB157" s="377"/>
      <c r="AC157" s="378"/>
    </row>
    <row r="158" spans="1:29" s="9" customFormat="1" ht="13.5" thickBot="1">
      <c r="A158" s="276"/>
      <c r="B158" s="277" t="s">
        <v>37</v>
      </c>
      <c r="C158" s="278">
        <f aca="true" t="shared" si="37" ref="C158:H158">SUM(C7+C122+C151)</f>
        <v>2665266</v>
      </c>
      <c r="D158" s="279">
        <f t="shared" si="37"/>
        <v>0</v>
      </c>
      <c r="E158" s="280">
        <f t="shared" si="37"/>
        <v>2665266</v>
      </c>
      <c r="F158" s="281">
        <f t="shared" si="37"/>
        <v>477858</v>
      </c>
      <c r="G158" s="279">
        <f t="shared" si="37"/>
        <v>0</v>
      </c>
      <c r="H158" s="282">
        <f t="shared" si="37"/>
        <v>477858</v>
      </c>
      <c r="I158" s="278">
        <f aca="true" t="shared" si="38" ref="I158:R158">SUM(I7+I122)</f>
        <v>30</v>
      </c>
      <c r="J158" s="279">
        <f t="shared" si="38"/>
        <v>0</v>
      </c>
      <c r="K158" s="280">
        <f t="shared" si="38"/>
        <v>30</v>
      </c>
      <c r="L158" s="278">
        <f t="shared" si="38"/>
        <v>44260</v>
      </c>
      <c r="M158" s="279">
        <f t="shared" si="38"/>
        <v>0</v>
      </c>
      <c r="N158" s="280">
        <f t="shared" si="38"/>
        <v>44260</v>
      </c>
      <c r="O158" s="278">
        <f t="shared" si="38"/>
        <v>2128015</v>
      </c>
      <c r="P158" s="279">
        <f t="shared" si="38"/>
        <v>0</v>
      </c>
      <c r="Q158" s="280">
        <f t="shared" si="38"/>
        <v>2128015</v>
      </c>
      <c r="R158" s="278">
        <f t="shared" si="38"/>
        <v>11200</v>
      </c>
      <c r="S158" s="279">
        <f>SUM(S122+S7)</f>
        <v>0</v>
      </c>
      <c r="T158" s="280">
        <f>SUM(T7+T122)</f>
        <v>11200</v>
      </c>
      <c r="U158" s="278">
        <f>SUM(U7+U122)</f>
        <v>3903</v>
      </c>
      <c r="V158" s="279">
        <f>SUM(V7+V122)</f>
        <v>0</v>
      </c>
      <c r="W158" s="280">
        <f>SUM(W7+W122)</f>
        <v>3903</v>
      </c>
      <c r="X158" s="379">
        <f>SUM(X7+X122+X151)</f>
        <v>2660403</v>
      </c>
      <c r="Y158" s="380">
        <f>SUM(Y7+Y122+Y151)</f>
        <v>0</v>
      </c>
      <c r="Z158" s="381">
        <f>SUM(Z151+Z122+Z7)</f>
        <v>2660403</v>
      </c>
      <c r="AA158" s="379">
        <f>SUM(AA7+AA122+AA151)</f>
        <v>2660483</v>
      </c>
      <c r="AB158" s="380">
        <v>0</v>
      </c>
      <c r="AC158" s="381">
        <f>SUM(AA158:AB158)</f>
        <v>2660483</v>
      </c>
    </row>
    <row r="159" spans="1:29" ht="12.75">
      <c r="A159" s="67"/>
      <c r="B159" s="12"/>
      <c r="C159" s="8"/>
      <c r="D159" s="53"/>
      <c r="E159" s="53"/>
      <c r="F159" s="8"/>
      <c r="G159" s="8"/>
      <c r="H159" s="53"/>
      <c r="I159" s="8"/>
      <c r="J159" s="8"/>
      <c r="K159" s="8" t="s">
        <v>135</v>
      </c>
      <c r="L159" s="8"/>
      <c r="M159" s="8"/>
      <c r="N159" s="53"/>
      <c r="O159" s="8"/>
      <c r="P159" s="8"/>
      <c r="Q159" s="53"/>
      <c r="R159" s="8"/>
      <c r="S159" s="8"/>
      <c r="T159" s="53"/>
      <c r="U159" s="8"/>
      <c r="V159" s="8"/>
      <c r="W159" s="8"/>
      <c r="X159" s="8"/>
      <c r="Y159" s="8"/>
      <c r="Z159" s="385"/>
      <c r="AA159" s="8"/>
      <c r="AB159" s="8"/>
      <c r="AC159" s="8"/>
    </row>
    <row r="160" spans="1:29" ht="12.75">
      <c r="A160" s="67"/>
      <c r="B160" s="462" t="s">
        <v>225</v>
      </c>
      <c r="C160" s="53"/>
      <c r="D160" s="53"/>
      <c r="E160" s="53"/>
      <c r="F160" s="53"/>
      <c r="G160" s="53"/>
      <c r="H160" s="53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</row>
    <row r="161" spans="1:29" ht="12.75">
      <c r="A161" s="67"/>
      <c r="B161" s="462" t="s">
        <v>224</v>
      </c>
      <c r="C161" s="53"/>
      <c r="D161" s="53"/>
      <c r="E161" s="53"/>
      <c r="F161" s="8"/>
      <c r="G161" s="53"/>
      <c r="H161" s="8"/>
      <c r="I161" s="8"/>
      <c r="J161" s="8"/>
      <c r="K161" s="8"/>
      <c r="L161" s="53"/>
      <c r="M161" s="8"/>
      <c r="N161" s="8"/>
      <c r="O161" s="8"/>
      <c r="P161" s="8"/>
      <c r="Q161" s="8"/>
      <c r="R161" s="8"/>
      <c r="S161" s="8"/>
      <c r="T161" s="8"/>
      <c r="U161" s="8"/>
      <c r="V161" s="8" t="s">
        <v>145</v>
      </c>
      <c r="W161" s="8"/>
      <c r="X161" s="8"/>
      <c r="Y161" s="8"/>
      <c r="Z161" s="8" t="s">
        <v>201</v>
      </c>
      <c r="AA161" s="8"/>
      <c r="AB161" s="8"/>
      <c r="AC161" s="8"/>
    </row>
    <row r="162" spans="1:29" ht="12.75">
      <c r="A162" s="68"/>
      <c r="B162" s="462" t="s">
        <v>226</v>
      </c>
      <c r="C162" s="8"/>
      <c r="D162" s="53"/>
      <c r="E162" s="53"/>
      <c r="F162" s="8"/>
      <c r="G162" s="53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 t="s">
        <v>146</v>
      </c>
      <c r="W162" s="8"/>
      <c r="X162" s="8"/>
      <c r="Y162" s="8"/>
      <c r="Z162" s="8" t="s">
        <v>200</v>
      </c>
      <c r="AA162" s="8"/>
      <c r="AB162" s="8"/>
      <c r="AC162" s="8"/>
    </row>
    <row r="163" spans="1:2" s="9" customFormat="1" ht="12.75" customHeight="1">
      <c r="A163" s="73"/>
      <c r="B163" s="70"/>
    </row>
    <row r="164" spans="1:29" s="9" customFormat="1" ht="12.75">
      <c r="A164" s="68"/>
      <c r="B164" s="12"/>
      <c r="D164" s="55"/>
      <c r="X164" s="8"/>
      <c r="Y164" s="8"/>
      <c r="Z164" s="8"/>
      <c r="AA164" s="8"/>
      <c r="AB164" s="8"/>
      <c r="AC164" s="8"/>
    </row>
    <row r="165" spans="1:29" s="9" customFormat="1" ht="12.75">
      <c r="A165" s="68"/>
      <c r="B165" s="12"/>
      <c r="X165" s="8"/>
      <c r="Y165" s="8"/>
      <c r="Z165" s="8"/>
      <c r="AA165" s="8"/>
      <c r="AB165" s="8"/>
      <c r="AC165" s="8"/>
    </row>
    <row r="166" spans="1:29" ht="12.75">
      <c r="A166" s="67"/>
      <c r="B166" s="12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</row>
    <row r="167" spans="1:29" ht="12.75">
      <c r="A167" s="67"/>
      <c r="B167" s="12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</row>
    <row r="168" spans="1:29" ht="12.75">
      <c r="A168" s="67"/>
      <c r="B168" s="12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</row>
    <row r="169" spans="1:2" s="9" customFormat="1" ht="12.75">
      <c r="A169" s="68"/>
      <c r="B169" s="70"/>
    </row>
    <row r="170" spans="1:29" ht="12.75">
      <c r="A170" s="67"/>
      <c r="B170" s="12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</row>
    <row r="171" spans="1:29" ht="12.75">
      <c r="A171" s="67"/>
      <c r="B171" s="12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</row>
    <row r="172" spans="1:29" ht="12.75">
      <c r="A172" s="67"/>
      <c r="B172" s="12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</row>
    <row r="173" spans="1:29" ht="12.75">
      <c r="A173" s="67"/>
      <c r="B173" s="12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</row>
    <row r="174" spans="1:2" s="9" customFormat="1" ht="12.75">
      <c r="A174" s="68"/>
      <c r="B174" s="70"/>
    </row>
    <row r="175" spans="1:29" ht="12.75">
      <c r="A175" s="67"/>
      <c r="B175" s="12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</row>
    <row r="176" spans="1:29" ht="12.75">
      <c r="A176" s="68"/>
      <c r="B176" s="12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</row>
    <row r="177" spans="1:2" s="9" customFormat="1" ht="12.75" customHeight="1">
      <c r="A177" s="73"/>
      <c r="B177" s="70"/>
    </row>
    <row r="178" spans="1:2" s="9" customFormat="1" ht="12.75">
      <c r="A178" s="68"/>
      <c r="B178" s="70"/>
    </row>
    <row r="179" spans="1:2" s="9" customFormat="1" ht="12.75">
      <c r="A179" s="68"/>
      <c r="B179" s="70"/>
    </row>
    <row r="180" spans="1:29" ht="12.75">
      <c r="A180" s="67"/>
      <c r="B180" s="12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</row>
    <row r="181" spans="1:29" ht="12.75">
      <c r="A181" s="67"/>
      <c r="B181" s="12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</row>
    <row r="182" spans="1:29" ht="12.75">
      <c r="A182" s="67"/>
      <c r="B182" s="12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</row>
    <row r="183" spans="1:2" s="9" customFormat="1" ht="12.75">
      <c r="A183" s="68"/>
      <c r="B183" s="70"/>
    </row>
    <row r="184" spans="1:29" ht="12.75">
      <c r="A184" s="67"/>
      <c r="B184" s="12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</row>
    <row r="185" spans="1:29" ht="12.75">
      <c r="A185" s="67"/>
      <c r="B185" s="12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</row>
    <row r="186" spans="1:29" ht="12.75">
      <c r="A186" s="67"/>
      <c r="B186" s="12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</row>
    <row r="187" spans="1:29" ht="12.75">
      <c r="A187" s="67"/>
      <c r="B187" s="12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</row>
    <row r="188" spans="1:2" s="9" customFormat="1" ht="12.75">
      <c r="A188" s="68"/>
      <c r="B188" s="70"/>
    </row>
    <row r="189" spans="1:29" ht="12.75">
      <c r="A189" s="67"/>
      <c r="B189" s="12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</row>
    <row r="190" spans="1:29" ht="12.75">
      <c r="A190" s="68"/>
      <c r="B190" s="12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</row>
    <row r="191" spans="1:2" s="9" customFormat="1" ht="12.75" customHeight="1">
      <c r="A191" s="73"/>
      <c r="B191" s="70"/>
    </row>
    <row r="192" spans="1:2" s="9" customFormat="1" ht="12.75">
      <c r="A192" s="68"/>
      <c r="B192" s="70"/>
    </row>
    <row r="193" spans="1:2" s="9" customFormat="1" ht="12.75">
      <c r="A193" s="68"/>
      <c r="B193" s="70"/>
    </row>
    <row r="194" spans="1:29" ht="12.75">
      <c r="A194" s="67"/>
      <c r="B194" s="12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</row>
    <row r="195" spans="1:29" ht="12.75">
      <c r="A195" s="67"/>
      <c r="B195" s="12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</row>
    <row r="196" spans="1:29" ht="12.75">
      <c r="A196" s="67"/>
      <c r="B196" s="12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</row>
    <row r="197" spans="1:2" s="9" customFormat="1" ht="12.75">
      <c r="A197" s="68"/>
      <c r="B197" s="70"/>
    </row>
    <row r="198" spans="1:29" ht="12.75">
      <c r="A198" s="67"/>
      <c r="B198" s="12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</row>
    <row r="199" spans="1:29" ht="12.75">
      <c r="A199" s="67"/>
      <c r="B199" s="12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</row>
    <row r="200" spans="1:29" ht="12.75">
      <c r="A200" s="67"/>
      <c r="B200" s="12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</row>
    <row r="201" spans="1:29" ht="12.75">
      <c r="A201" s="67"/>
      <c r="B201" s="12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</row>
    <row r="202" spans="1:2" s="9" customFormat="1" ht="12.75">
      <c r="A202" s="68"/>
      <c r="B202" s="70"/>
    </row>
    <row r="203" spans="1:29" ht="12.75">
      <c r="A203" s="67"/>
      <c r="B203" s="12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</row>
    <row r="204" spans="1:29" ht="12.75">
      <c r="A204" s="68"/>
      <c r="B204" s="12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</row>
    <row r="205" spans="1:2" s="9" customFormat="1" ht="12.75">
      <c r="A205" s="73"/>
      <c r="B205" s="70"/>
    </row>
    <row r="206" spans="1:2" s="9" customFormat="1" ht="12.75">
      <c r="A206" s="68"/>
      <c r="B206" s="70"/>
    </row>
    <row r="207" spans="1:2" s="9" customFormat="1" ht="12.75">
      <c r="A207" s="68"/>
      <c r="B207" s="70"/>
    </row>
    <row r="208" spans="1:29" ht="12.75">
      <c r="A208" s="67"/>
      <c r="B208" s="12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</row>
    <row r="209" spans="1:29" ht="12.75">
      <c r="A209" s="67"/>
      <c r="B209" s="12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</row>
    <row r="210" spans="1:29" ht="12.75">
      <c r="A210" s="67"/>
      <c r="B210" s="12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</row>
    <row r="211" spans="1:2" s="9" customFormat="1" ht="12.75">
      <c r="A211" s="68"/>
      <c r="B211" s="70"/>
    </row>
    <row r="212" spans="1:29" ht="12.75">
      <c r="A212" s="67"/>
      <c r="B212" s="12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</row>
    <row r="213" spans="1:29" ht="12.75">
      <c r="A213" s="67"/>
      <c r="B213" s="12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</row>
    <row r="214" spans="1:29" ht="12.75">
      <c r="A214" s="67"/>
      <c r="B214" s="12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</row>
    <row r="215" spans="1:29" ht="12.75">
      <c r="A215" s="67"/>
      <c r="B215" s="12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</row>
    <row r="216" spans="1:2" s="9" customFormat="1" ht="12.75">
      <c r="A216" s="68"/>
      <c r="B216" s="70"/>
    </row>
    <row r="217" spans="1:29" ht="12.75">
      <c r="A217" s="67"/>
      <c r="B217" s="12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</row>
    <row r="218" spans="1:2" s="9" customFormat="1" ht="12.75">
      <c r="A218" s="68"/>
      <c r="B218" s="70"/>
    </row>
    <row r="219" spans="1:2" s="9" customFormat="1" ht="12.75">
      <c r="A219" s="68"/>
      <c r="B219" s="70"/>
    </row>
    <row r="220" spans="1:29" ht="12.75">
      <c r="A220" s="67"/>
      <c r="B220" s="12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</row>
    <row r="221" spans="1:29" ht="12.75">
      <c r="A221" s="67"/>
      <c r="B221" s="12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</row>
    <row r="222" spans="1:29" ht="12.75">
      <c r="A222" s="68"/>
      <c r="B222" s="12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</row>
    <row r="223" spans="1:2" s="9" customFormat="1" ht="12.75" customHeight="1">
      <c r="A223" s="73"/>
      <c r="B223" s="70"/>
    </row>
    <row r="224" spans="1:2" s="9" customFormat="1" ht="12.75">
      <c r="A224" s="68"/>
      <c r="B224" s="70"/>
    </row>
    <row r="225" spans="1:2" s="9" customFormat="1" ht="12.75">
      <c r="A225" s="68"/>
      <c r="B225" s="70"/>
    </row>
    <row r="226" spans="1:29" ht="12.75">
      <c r="A226" s="67"/>
      <c r="B226" s="12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</row>
    <row r="227" spans="1:29" ht="12.75">
      <c r="A227" s="67"/>
      <c r="B227" s="12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</row>
    <row r="228" spans="1:29" ht="12.75">
      <c r="A228" s="67"/>
      <c r="B228" s="12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</row>
    <row r="229" spans="1:2" s="9" customFormat="1" ht="12.75">
      <c r="A229" s="68"/>
      <c r="B229" s="70"/>
    </row>
    <row r="230" spans="1:29" ht="12.75">
      <c r="A230" s="67"/>
      <c r="B230" s="12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</row>
    <row r="231" spans="1:29" ht="12.75">
      <c r="A231" s="67"/>
      <c r="B231" s="12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</row>
    <row r="232" spans="1:29" ht="12.75">
      <c r="A232" s="67"/>
      <c r="B232" s="12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</row>
    <row r="233" spans="1:29" ht="12.75">
      <c r="A233" s="67"/>
      <c r="B233" s="12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</row>
    <row r="234" spans="1:2" s="9" customFormat="1" ht="12.75">
      <c r="A234" s="68"/>
      <c r="B234" s="70"/>
    </row>
    <row r="235" spans="1:29" ht="12.75">
      <c r="A235" s="67"/>
      <c r="B235" s="12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</row>
    <row r="236" spans="1:2" s="9" customFormat="1" ht="12.75">
      <c r="A236" s="68"/>
      <c r="B236" s="70"/>
    </row>
    <row r="237" spans="1:29" ht="12.75">
      <c r="A237" s="67"/>
      <c r="B237" s="12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</row>
    <row r="238" spans="1:2" s="9" customFormat="1" ht="12.75">
      <c r="A238" s="68"/>
      <c r="B238" s="70"/>
    </row>
    <row r="239" spans="1:2" s="9" customFormat="1" ht="12.75">
      <c r="A239" s="68"/>
      <c r="B239" s="70"/>
    </row>
    <row r="240" spans="1:29" ht="12.75" customHeight="1">
      <c r="A240" s="67"/>
      <c r="B240" s="12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</row>
    <row r="241" spans="1:29" ht="12.75">
      <c r="A241" s="67"/>
      <c r="B241" s="12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</row>
    <row r="242" spans="1:29" ht="12.75">
      <c r="A242" s="68"/>
      <c r="B242" s="12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</row>
    <row r="243" spans="1:2" s="9" customFormat="1" ht="12.75">
      <c r="A243" s="73"/>
      <c r="B243" s="70"/>
    </row>
    <row r="244" spans="1:2" s="9" customFormat="1" ht="12.75">
      <c r="A244" s="68"/>
      <c r="B244" s="70"/>
    </row>
    <row r="245" spans="1:2" s="9" customFormat="1" ht="12.75">
      <c r="A245" s="68"/>
      <c r="B245" s="70"/>
    </row>
    <row r="246" spans="1:29" ht="12.75">
      <c r="A246" s="67"/>
      <c r="B246" s="12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</row>
    <row r="247" spans="1:29" ht="12.75">
      <c r="A247" s="67"/>
      <c r="B247" s="12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</row>
    <row r="248" spans="1:29" ht="12.75">
      <c r="A248" s="67"/>
      <c r="B248" s="12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</row>
    <row r="249" spans="1:2" s="9" customFormat="1" ht="12.75">
      <c r="A249" s="68"/>
      <c r="B249" s="70"/>
    </row>
    <row r="250" spans="1:29" ht="12.75">
      <c r="A250" s="67"/>
      <c r="B250" s="12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</row>
    <row r="251" spans="1:29" ht="12.75">
      <c r="A251" s="67"/>
      <c r="B251" s="12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</row>
    <row r="252" spans="1:29" ht="12.75">
      <c r="A252" s="67"/>
      <c r="B252" s="12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</row>
    <row r="253" spans="1:29" ht="12.75">
      <c r="A253" s="67"/>
      <c r="B253" s="12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</row>
    <row r="254" spans="1:2" s="9" customFormat="1" ht="12.75">
      <c r="A254" s="68"/>
      <c r="B254" s="70"/>
    </row>
    <row r="255" spans="1:29" ht="12.75">
      <c r="A255" s="67"/>
      <c r="B255" s="12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</row>
    <row r="256" spans="1:2" s="9" customFormat="1" ht="12.75">
      <c r="A256" s="68"/>
      <c r="B256" s="70"/>
    </row>
    <row r="257" spans="1:2" s="9" customFormat="1" ht="12.75">
      <c r="A257" s="68"/>
      <c r="B257" s="70"/>
    </row>
    <row r="258" spans="1:29" ht="12.75">
      <c r="A258" s="67"/>
      <c r="B258" s="12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</row>
    <row r="259" spans="1:2" s="9" customFormat="1" ht="12.75">
      <c r="A259" s="68"/>
      <c r="B259" s="70"/>
    </row>
    <row r="260" spans="1:29" ht="12.75">
      <c r="A260" s="67"/>
      <c r="B260" s="12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</row>
    <row r="261" spans="1:29" ht="12.75">
      <c r="A261" s="67"/>
      <c r="B261" s="12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</row>
    <row r="262" spans="1:29" ht="12.75">
      <c r="A262" s="68"/>
      <c r="B262" s="12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</row>
    <row r="263" spans="1:29" ht="12.75">
      <c r="A263" s="68"/>
      <c r="B263" s="12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</row>
    <row r="264" spans="1:29" ht="12.75">
      <c r="A264" s="68"/>
      <c r="B264" s="12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</row>
    <row r="265" spans="1:29" ht="12.75">
      <c r="A265" s="68"/>
      <c r="B265" s="12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</row>
    <row r="266" spans="1:29" ht="12.75">
      <c r="A266" s="68"/>
      <c r="B266" s="12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</row>
    <row r="267" spans="1:29" ht="12.75">
      <c r="A267" s="68"/>
      <c r="B267" s="12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</row>
    <row r="268" spans="1:29" ht="12.75">
      <c r="A268" s="68"/>
      <c r="B268" s="12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</row>
    <row r="269" spans="1:29" ht="12.75">
      <c r="A269" s="68"/>
      <c r="B269" s="12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</row>
    <row r="270" spans="1:29" ht="12.75">
      <c r="A270" s="68"/>
      <c r="B270" s="12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</row>
    <row r="271" spans="1:29" ht="12.75">
      <c r="A271" s="68"/>
      <c r="B271" s="12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</row>
    <row r="272" spans="1:29" ht="12.75">
      <c r="A272" s="68"/>
      <c r="B272" s="12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</row>
    <row r="273" spans="1:29" ht="12.75">
      <c r="A273" s="68"/>
      <c r="B273" s="12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</row>
    <row r="274" spans="1:29" ht="12.75">
      <c r="A274" s="68"/>
      <c r="B274" s="12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</row>
    <row r="275" spans="1:29" ht="12.75">
      <c r="A275" s="68"/>
      <c r="B275" s="12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</row>
    <row r="276" spans="1:29" ht="12.75">
      <c r="A276" s="68"/>
      <c r="B276" s="12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</row>
    <row r="277" spans="1:29" ht="12.75">
      <c r="A277" s="68"/>
      <c r="B277" s="12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</row>
    <row r="278" spans="1:29" ht="12.75">
      <c r="A278" s="68"/>
      <c r="B278" s="12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</row>
    <row r="279" spans="1:29" ht="12.75">
      <c r="A279" s="68"/>
      <c r="B279" s="12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</row>
    <row r="280" spans="1:29" ht="12.75">
      <c r="A280" s="68"/>
      <c r="B280" s="12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</row>
    <row r="281" spans="1:29" ht="12.75">
      <c r="A281" s="68"/>
      <c r="B281" s="12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</row>
    <row r="282" spans="1:29" ht="12.75">
      <c r="A282" s="68"/>
      <c r="B282" s="12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</row>
    <row r="283" spans="1:29" ht="12.75">
      <c r="A283" s="68"/>
      <c r="B283" s="12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</row>
    <row r="284" spans="1:29" ht="12.75">
      <c r="A284" s="68"/>
      <c r="B284" s="12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</row>
    <row r="285" spans="1:29" ht="12.75">
      <c r="A285" s="68"/>
      <c r="B285" s="12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</row>
    <row r="286" spans="1:29" ht="12.75">
      <c r="A286" s="68"/>
      <c r="B286" s="12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</row>
    <row r="287" spans="1:29" ht="12.75">
      <c r="A287" s="68"/>
      <c r="B287" s="12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</row>
    <row r="288" spans="1:29" ht="12.75">
      <c r="A288" s="68"/>
      <c r="B288" s="12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</row>
    <row r="289" spans="1:29" ht="12.75">
      <c r="A289" s="68"/>
      <c r="B289" s="12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</row>
    <row r="290" spans="1:29" ht="12.75">
      <c r="A290" s="68"/>
      <c r="B290" s="12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</row>
    <row r="291" spans="1:29" ht="12.75">
      <c r="A291" s="68"/>
      <c r="B291" s="12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</row>
    <row r="292" spans="1:29" ht="12.75">
      <c r="A292" s="68"/>
      <c r="B292" s="12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</row>
    <row r="293" spans="1:29" ht="12.75">
      <c r="A293" s="68"/>
      <c r="B293" s="12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</row>
    <row r="294" spans="1:29" ht="12.75">
      <c r="A294" s="68"/>
      <c r="B294" s="12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</row>
    <row r="295" spans="1:29" ht="12.75">
      <c r="A295" s="68"/>
      <c r="B295" s="12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</row>
    <row r="296" spans="1:29" ht="12.75">
      <c r="A296" s="68"/>
      <c r="B296" s="12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</row>
    <row r="297" spans="1:29" ht="12.75">
      <c r="A297" s="68"/>
      <c r="B297" s="12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</row>
    <row r="298" spans="1:29" ht="12.75">
      <c r="A298" s="68"/>
      <c r="B298" s="12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</row>
    <row r="299" spans="1:29" ht="12.75">
      <c r="A299" s="68"/>
      <c r="B299" s="12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</row>
    <row r="300" spans="1:29" ht="12.75">
      <c r="A300" s="68"/>
      <c r="B300" s="12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</row>
    <row r="301" spans="1:29" ht="12.75">
      <c r="A301" s="68"/>
      <c r="B301" s="12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</row>
    <row r="302" spans="1:29" ht="12.75">
      <c r="A302" s="68"/>
      <c r="B302" s="12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</row>
    <row r="303" spans="1:29" ht="12.75">
      <c r="A303" s="68"/>
      <c r="B303" s="12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</row>
    <row r="304" spans="1:29" ht="12.75">
      <c r="A304" s="68"/>
      <c r="B304" s="12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</row>
    <row r="305" spans="1:29" ht="12.75">
      <c r="A305" s="68"/>
      <c r="B305" s="12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</row>
    <row r="306" spans="1:29" ht="12.75">
      <c r="A306" s="68"/>
      <c r="B306" s="12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</row>
    <row r="307" spans="1:29" ht="12.75">
      <c r="A307" s="68"/>
      <c r="B307" s="12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</row>
    <row r="308" spans="1:29" ht="12.75">
      <c r="A308" s="68"/>
      <c r="B308" s="12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</row>
    <row r="309" spans="1:29" ht="12.75">
      <c r="A309" s="68"/>
      <c r="B309" s="12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</row>
    <row r="310" spans="1:29" ht="12.75">
      <c r="A310" s="68"/>
      <c r="B310" s="12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</row>
    <row r="311" spans="1:29" ht="12.75">
      <c r="A311" s="68"/>
      <c r="B311" s="12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</row>
    <row r="312" spans="1:29" ht="12.75">
      <c r="A312" s="68"/>
      <c r="B312" s="12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</row>
    <row r="313" spans="1:29" ht="12.75">
      <c r="A313" s="68"/>
      <c r="B313" s="12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</row>
    <row r="314" spans="1:29" ht="12.75">
      <c r="A314" s="68"/>
      <c r="B314" s="12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</row>
    <row r="315" spans="1:29" ht="12.75">
      <c r="A315" s="68"/>
      <c r="B315" s="12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</row>
    <row r="316" spans="1:29" ht="12.75">
      <c r="A316" s="68"/>
      <c r="B316" s="12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</row>
    <row r="317" spans="1:29" ht="12.75">
      <c r="A317" s="68"/>
      <c r="B317" s="12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</row>
    <row r="318" spans="1:29" ht="12.75">
      <c r="A318" s="68"/>
      <c r="B318" s="12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</row>
    <row r="319" spans="1:29" ht="12.75">
      <c r="A319" s="68"/>
      <c r="B319" s="12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</row>
    <row r="320" spans="1:29" ht="12.75">
      <c r="A320" s="68"/>
      <c r="B320" s="12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</row>
    <row r="321" spans="1:29" ht="12.75">
      <c r="A321" s="68"/>
      <c r="B321" s="12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</row>
    <row r="322" spans="1:29" ht="12.75">
      <c r="A322" s="68"/>
      <c r="B322" s="12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</row>
    <row r="323" spans="1:29" ht="12.75">
      <c r="A323" s="68"/>
      <c r="B323" s="12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</row>
    <row r="324" spans="1:29" ht="12.75">
      <c r="A324" s="68"/>
      <c r="B324" s="12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</row>
    <row r="325" spans="1:29" ht="12.75">
      <c r="A325" s="68"/>
      <c r="B325" s="12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</row>
    <row r="326" spans="1:29" ht="12.75">
      <c r="A326" s="68"/>
      <c r="B326" s="12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</row>
    <row r="327" spans="1:29" ht="12.75">
      <c r="A327" s="68"/>
      <c r="B327" s="12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</row>
    <row r="328" spans="1:29" ht="12.75">
      <c r="A328" s="68"/>
      <c r="B328" s="12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</row>
    <row r="329" spans="1:29" ht="12.75">
      <c r="A329" s="68"/>
      <c r="B329" s="12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</row>
    <row r="330" spans="1:29" ht="12.75">
      <c r="A330" s="68"/>
      <c r="B330" s="12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</row>
    <row r="331" spans="1:29" ht="12.75">
      <c r="A331" s="68"/>
      <c r="B331" s="12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</row>
    <row r="332" spans="1:29" ht="12.75">
      <c r="A332" s="68"/>
      <c r="B332" s="12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</row>
    <row r="333" spans="1:29" ht="12.75">
      <c r="A333" s="68"/>
      <c r="B333" s="12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</row>
    <row r="334" spans="1:29" ht="12.75">
      <c r="A334" s="68"/>
      <c r="B334" s="12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</row>
    <row r="335" spans="1:29" ht="12.75">
      <c r="A335" s="68"/>
      <c r="B335" s="12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</row>
    <row r="336" spans="1:29" ht="12.75">
      <c r="A336" s="68"/>
      <c r="B336" s="12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</row>
    <row r="337" spans="1:29" ht="12.75">
      <c r="A337" s="68"/>
      <c r="B337" s="12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</row>
    <row r="338" spans="1:29" ht="12.75">
      <c r="A338" s="68"/>
      <c r="B338" s="12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</row>
    <row r="339" spans="1:29" ht="12.75">
      <c r="A339" s="68"/>
      <c r="B339" s="12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</row>
    <row r="340" spans="1:29" ht="12.75">
      <c r="A340" s="68"/>
      <c r="B340" s="12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</row>
    <row r="341" spans="1:29" ht="12.75">
      <c r="A341" s="68"/>
      <c r="B341" s="12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</row>
    <row r="342" spans="1:29" ht="12.75">
      <c r="A342" s="68"/>
      <c r="B342" s="12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</row>
    <row r="343" spans="1:29" ht="12.75">
      <c r="A343" s="68"/>
      <c r="B343" s="12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</row>
    <row r="344" spans="1:29" ht="12.75">
      <c r="A344" s="68"/>
      <c r="B344" s="12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</row>
    <row r="345" spans="1:29" ht="12.75">
      <c r="A345" s="68"/>
      <c r="B345" s="12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</row>
    <row r="346" spans="1:29" ht="12.75">
      <c r="A346" s="68"/>
      <c r="B346" s="12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</row>
    <row r="347" spans="1:29" ht="12.75">
      <c r="A347" s="68"/>
      <c r="B347" s="12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</row>
    <row r="348" spans="1:29" ht="12.75">
      <c r="A348" s="68"/>
      <c r="B348" s="12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</row>
    <row r="349" spans="1:29" ht="12.75">
      <c r="A349" s="68"/>
      <c r="B349" s="12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</row>
    <row r="350" spans="1:29" ht="12.75">
      <c r="A350" s="68"/>
      <c r="B350" s="12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</row>
    <row r="351" spans="1:29" ht="12.75">
      <c r="A351" s="68"/>
      <c r="B351" s="12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</row>
    <row r="352" spans="1:29" ht="12.75">
      <c r="A352" s="68"/>
      <c r="B352" s="12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</row>
    <row r="353" spans="1:29" ht="12.75">
      <c r="A353" s="68"/>
      <c r="B353" s="12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</row>
    <row r="354" spans="1:29" ht="12.75">
      <c r="A354" s="68"/>
      <c r="B354" s="12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</row>
    <row r="355" spans="1:29" ht="12.75">
      <c r="A355" s="68"/>
      <c r="B355" s="12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</row>
    <row r="356" spans="1:29" ht="12.75">
      <c r="A356" s="68"/>
      <c r="B356" s="12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</row>
    <row r="357" spans="1:29" ht="12.75">
      <c r="A357" s="68"/>
      <c r="B357" s="12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</row>
    <row r="358" spans="1:29" ht="12.75">
      <c r="A358" s="68"/>
      <c r="B358" s="12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</row>
    <row r="359" spans="1:29" ht="12.75">
      <c r="A359" s="68"/>
      <c r="B359" s="12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</row>
    <row r="360" spans="1:29" ht="12.75">
      <c r="A360" s="68"/>
      <c r="B360" s="12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</row>
    <row r="361" spans="1:29" ht="12.75">
      <c r="A361" s="68"/>
      <c r="B361" s="12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</row>
    <row r="362" spans="1:29" ht="12.75">
      <c r="A362" s="68"/>
      <c r="B362" s="12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</row>
    <row r="363" spans="1:29" ht="12.75">
      <c r="A363" s="68"/>
      <c r="B363" s="12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</row>
    <row r="364" spans="1:29" ht="12.75">
      <c r="A364" s="68"/>
      <c r="B364" s="12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</row>
    <row r="365" spans="1:29" ht="12.75">
      <c r="A365" s="68"/>
      <c r="B365" s="12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</row>
    <row r="366" spans="1:29" ht="12.75">
      <c r="A366" s="68"/>
      <c r="B366" s="12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</row>
    <row r="367" spans="1:29" ht="12.75">
      <c r="A367" s="68"/>
      <c r="B367" s="12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</row>
    <row r="368" spans="1:29" ht="12.75">
      <c r="A368" s="68"/>
      <c r="B368" s="12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</row>
    <row r="369" spans="1:29" ht="12.75">
      <c r="A369" s="68"/>
      <c r="B369" s="12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</row>
    <row r="370" spans="1:29" ht="12.75">
      <c r="A370" s="68"/>
      <c r="B370" s="12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</row>
    <row r="371" spans="1:29" ht="12.75">
      <c r="A371" s="68"/>
      <c r="B371" s="12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</row>
    <row r="372" spans="1:29" ht="12.75">
      <c r="A372" s="68"/>
      <c r="B372" s="12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</row>
    <row r="373" spans="1:29" ht="12.75">
      <c r="A373" s="68"/>
      <c r="B373" s="12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</row>
    <row r="374" spans="1:29" ht="12.75">
      <c r="A374" s="68"/>
      <c r="B374" s="12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</row>
    <row r="375" spans="1:29" ht="12.75">
      <c r="A375" s="68"/>
      <c r="B375" s="12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</row>
    <row r="376" spans="1:29" ht="12.75">
      <c r="A376" s="68"/>
      <c r="B376" s="12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</row>
    <row r="377" spans="1:29" ht="12.75">
      <c r="A377" s="68"/>
      <c r="B377" s="12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</row>
    <row r="378" spans="1:29" ht="12.75">
      <c r="A378" s="68"/>
      <c r="B378" s="12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</row>
    <row r="379" spans="1:29" ht="12.75">
      <c r="A379" s="68"/>
      <c r="B379" s="12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</row>
    <row r="380" spans="1:29" ht="12.75">
      <c r="A380" s="68"/>
      <c r="B380" s="12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</row>
    <row r="381" spans="1:29" ht="12.75">
      <c r="A381" s="68"/>
      <c r="B381" s="12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</row>
    <row r="382" spans="1:29" ht="12.75">
      <c r="A382" s="68"/>
      <c r="B382" s="12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</row>
    <row r="383" spans="1:29" ht="12.75">
      <c r="A383" s="68"/>
      <c r="B383" s="12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</row>
    <row r="384" spans="1:29" ht="12.75">
      <c r="A384" s="68"/>
      <c r="B384" s="12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</row>
    <row r="385" spans="1:29" ht="12.75">
      <c r="A385" s="68"/>
      <c r="B385" s="12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</row>
    <row r="386" spans="1:29" ht="12.75">
      <c r="A386" s="68"/>
      <c r="B386" s="12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</row>
    <row r="387" spans="1:29" ht="12.75">
      <c r="A387" s="68"/>
      <c r="B387" s="12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</row>
    <row r="388" spans="1:29" ht="12.75">
      <c r="A388" s="68"/>
      <c r="B388" s="12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</row>
    <row r="389" spans="1:29" ht="12.75">
      <c r="A389" s="68"/>
      <c r="B389" s="12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</row>
    <row r="390" spans="1:29" ht="12.75">
      <c r="A390" s="68"/>
      <c r="B390" s="12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</row>
    <row r="391" spans="1:29" ht="12.75">
      <c r="A391" s="68"/>
      <c r="B391" s="12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</row>
    <row r="392" spans="1:29" ht="12.75">
      <c r="A392" s="68"/>
      <c r="B392" s="12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</row>
    <row r="393" spans="1:29" ht="12.75">
      <c r="A393" s="68"/>
      <c r="B393" s="12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</row>
    <row r="394" spans="1:29" ht="12.75">
      <c r="A394" s="68"/>
      <c r="B394" s="12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</row>
    <row r="395" spans="1:29" ht="12.75">
      <c r="A395" s="68"/>
      <c r="B395" s="12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</row>
    <row r="396" spans="1:29" ht="12.75">
      <c r="A396" s="68"/>
      <c r="B396" s="12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</row>
    <row r="397" spans="1:29" ht="12.75">
      <c r="A397" s="68"/>
      <c r="B397" s="12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</row>
    <row r="398" spans="1:29" ht="12.75">
      <c r="A398" s="68"/>
      <c r="B398" s="12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</row>
    <row r="399" spans="1:29" ht="12.75">
      <c r="A399" s="68"/>
      <c r="B399" s="12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</row>
    <row r="400" spans="1:29" ht="12.75">
      <c r="A400" s="68"/>
      <c r="B400" s="12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</row>
    <row r="401" spans="1:29" ht="12.75">
      <c r="A401" s="68"/>
      <c r="B401" s="12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</row>
    <row r="402" spans="1:29" ht="12.75">
      <c r="A402" s="68"/>
      <c r="B402" s="12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</row>
    <row r="403" spans="1:29" ht="12.75">
      <c r="A403" s="68"/>
      <c r="B403" s="12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</row>
    <row r="404" spans="1:29" ht="12.75">
      <c r="A404" s="68"/>
      <c r="B404" s="12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</row>
    <row r="405" spans="1:29" ht="12.75">
      <c r="A405" s="68"/>
      <c r="B405" s="12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</row>
    <row r="406" spans="1:29" ht="12.75">
      <c r="A406" s="68"/>
      <c r="B406" s="12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</row>
    <row r="407" spans="1:29" ht="12.75">
      <c r="A407" s="68"/>
      <c r="B407" s="12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</row>
    <row r="408" spans="1:29" ht="12.75">
      <c r="A408" s="68"/>
      <c r="B408" s="12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</row>
    <row r="409" spans="1:29" ht="12.75">
      <c r="A409" s="68"/>
      <c r="B409" s="12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</row>
    <row r="410" spans="1:29" ht="12.75">
      <c r="A410" s="68"/>
      <c r="B410" s="12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</row>
    <row r="411" spans="1:29" ht="12.75">
      <c r="A411" s="68"/>
      <c r="B411" s="12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</row>
    <row r="412" spans="1:29" ht="12.75">
      <c r="A412" s="68"/>
      <c r="B412" s="12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</row>
    <row r="413" spans="1:29" ht="12.75">
      <c r="A413" s="68"/>
      <c r="B413" s="12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</row>
    <row r="414" spans="1:29" ht="12.75">
      <c r="A414" s="68"/>
      <c r="B414" s="12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</row>
    <row r="415" spans="1:29" ht="12.75">
      <c r="A415" s="68"/>
      <c r="B415" s="12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</row>
    <row r="416" spans="1:29" ht="12.75">
      <c r="A416" s="68"/>
      <c r="B416" s="12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</row>
    <row r="417" spans="1:29" ht="12.75">
      <c r="A417" s="68"/>
      <c r="B417" s="12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</row>
    <row r="418" spans="1:29" ht="12.75">
      <c r="A418" s="68"/>
      <c r="B418" s="12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</row>
    <row r="419" spans="1:29" ht="12.75">
      <c r="A419" s="68"/>
      <c r="B419" s="12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</row>
    <row r="420" spans="1:29" ht="12.75">
      <c r="A420" s="68"/>
      <c r="B420" s="12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</row>
    <row r="421" spans="1:29" ht="12.75">
      <c r="A421" s="68"/>
      <c r="B421" s="12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</row>
    <row r="422" spans="1:29" ht="12.75">
      <c r="A422" s="68"/>
      <c r="B422" s="12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</row>
    <row r="423" spans="1:29" ht="12.75">
      <c r="A423" s="68"/>
      <c r="B423" s="12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</row>
    <row r="424" spans="1:29" ht="12.75">
      <c r="A424" s="68"/>
      <c r="B424" s="12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</row>
    <row r="425" spans="1:29" ht="12.75">
      <c r="A425" s="68"/>
      <c r="B425" s="12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</row>
    <row r="426" spans="1:29" ht="12.75">
      <c r="A426" s="68"/>
      <c r="B426" s="12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</row>
    <row r="427" spans="1:29" ht="12.75">
      <c r="A427" s="68"/>
      <c r="B427" s="12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</row>
    <row r="428" spans="1:29" ht="12.75">
      <c r="A428" s="68"/>
      <c r="B428" s="12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</row>
    <row r="429" spans="1:29" ht="12.75">
      <c r="A429" s="68"/>
      <c r="B429" s="12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</row>
    <row r="430" spans="1:29" ht="12.75">
      <c r="A430" s="68"/>
      <c r="B430" s="12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</row>
    <row r="431" spans="1:29" ht="12.75">
      <c r="A431" s="68"/>
      <c r="B431" s="12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</row>
    <row r="432" spans="1:29" ht="12.75">
      <c r="A432" s="68"/>
      <c r="B432" s="12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</row>
    <row r="433" spans="1:29" ht="12.75">
      <c r="A433" s="68"/>
      <c r="B433" s="12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</row>
    <row r="434" spans="1:29" ht="12.75">
      <c r="A434" s="68"/>
      <c r="B434" s="12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</row>
    <row r="435" spans="1:29" ht="12.75">
      <c r="A435" s="68"/>
      <c r="B435" s="12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</row>
    <row r="436" spans="1:29" ht="12.75">
      <c r="A436" s="68"/>
      <c r="B436" s="12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</row>
    <row r="437" spans="1:29" ht="12.75">
      <c r="A437" s="68"/>
      <c r="B437" s="12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</row>
    <row r="438" spans="1:29" ht="12.75">
      <c r="A438" s="68"/>
      <c r="B438" s="12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</row>
    <row r="439" spans="1:29" ht="12.75">
      <c r="A439" s="68"/>
      <c r="B439" s="12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</row>
    <row r="440" spans="1:29" ht="12.75">
      <c r="A440" s="68"/>
      <c r="B440" s="12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</row>
    <row r="441" spans="1:29" ht="12.75">
      <c r="A441" s="68"/>
      <c r="B441" s="12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</row>
    <row r="442" spans="1:29" ht="12.75">
      <c r="A442" s="68"/>
      <c r="B442" s="12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</row>
    <row r="443" spans="1:29" ht="12.75">
      <c r="A443" s="68"/>
      <c r="B443" s="12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</row>
    <row r="444" spans="1:29" ht="12.75">
      <c r="A444" s="68"/>
      <c r="B444" s="12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</row>
    <row r="445" spans="1:29" ht="12.75">
      <c r="A445" s="68"/>
      <c r="B445" s="12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</row>
    <row r="446" spans="1:29" ht="12.75">
      <c r="A446" s="68"/>
      <c r="B446" s="12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</row>
    <row r="447" spans="1:29" ht="12.75">
      <c r="A447" s="68"/>
      <c r="B447" s="12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</row>
    <row r="448" spans="1:29" ht="12.75">
      <c r="A448" s="68"/>
      <c r="B448" s="12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</row>
    <row r="449" spans="1:29" ht="12.75">
      <c r="A449" s="68"/>
      <c r="B449" s="12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</row>
    <row r="450" spans="1:29" ht="12.75">
      <c r="A450" s="68"/>
      <c r="B450" s="12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</row>
    <row r="451" spans="1:29" ht="12.75">
      <c r="A451" s="68"/>
      <c r="B451" s="12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</row>
    <row r="452" spans="1:29" ht="12.75">
      <c r="A452" s="68"/>
      <c r="B452" s="12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</row>
    <row r="453" spans="1:29" ht="12.75">
      <c r="A453" s="68"/>
      <c r="B453" s="12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</row>
    <row r="454" spans="1:29" ht="12.75">
      <c r="A454" s="68"/>
      <c r="B454" s="12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</row>
    <row r="455" spans="1:29" ht="12.75">
      <c r="A455" s="68"/>
      <c r="B455" s="12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</row>
    <row r="456" spans="1:29" ht="12.75">
      <c r="A456" s="68"/>
      <c r="B456" s="12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</row>
    <row r="457" spans="1:29" ht="12.75">
      <c r="A457" s="68"/>
      <c r="B457" s="12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</row>
    <row r="458" spans="1:29" ht="12.75">
      <c r="A458" s="68"/>
      <c r="B458" s="12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</row>
    <row r="459" spans="1:29" ht="12.75">
      <c r="A459" s="68"/>
      <c r="B459" s="12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</row>
    <row r="460" spans="1:29" ht="12.75">
      <c r="A460" s="68"/>
      <c r="B460" s="12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</row>
    <row r="461" spans="1:29" ht="12.75">
      <c r="A461" s="68"/>
      <c r="B461" s="12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</row>
    <row r="462" spans="1:29" ht="12.75">
      <c r="A462" s="68"/>
      <c r="B462" s="12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</row>
    <row r="463" spans="1:29" ht="12.75">
      <c r="A463" s="68"/>
      <c r="B463" s="12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</row>
    <row r="464" spans="1:29" ht="12.75">
      <c r="A464" s="68"/>
      <c r="B464" s="12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</row>
    <row r="465" spans="1:29" ht="12.75">
      <c r="A465" s="68"/>
      <c r="B465" s="12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</row>
    <row r="466" spans="1:29" ht="12.75">
      <c r="A466" s="68"/>
      <c r="B466" s="12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</row>
    <row r="467" spans="1:29" ht="12.75">
      <c r="A467" s="68"/>
      <c r="B467" s="12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</row>
    <row r="468" spans="1:29" ht="12.75">
      <c r="A468" s="68"/>
      <c r="B468" s="12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</row>
    <row r="469" spans="1:29" ht="12.75">
      <c r="A469" s="68"/>
      <c r="B469" s="12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</row>
    <row r="470" spans="1:29" ht="12.75">
      <c r="A470" s="68"/>
      <c r="B470" s="12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</row>
    <row r="471" spans="1:29" ht="12.75">
      <c r="A471" s="68"/>
      <c r="B471" s="12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</row>
    <row r="472" spans="1:29" ht="12.75">
      <c r="A472" s="68"/>
      <c r="B472" s="12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</row>
    <row r="473" spans="1:29" ht="12.75">
      <c r="A473" s="68"/>
      <c r="B473" s="12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</row>
    <row r="474" spans="1:29" ht="12.75">
      <c r="A474" s="68"/>
      <c r="B474" s="12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</row>
    <row r="475" spans="1:29" ht="12.75">
      <c r="A475" s="68"/>
      <c r="B475" s="12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</row>
    <row r="476" spans="1:29" ht="12.75">
      <c r="A476" s="68"/>
      <c r="B476" s="12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</row>
    <row r="477" spans="1:29" ht="12.75">
      <c r="A477" s="68"/>
      <c r="B477" s="12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</row>
    <row r="478" spans="1:29" ht="12.75">
      <c r="A478" s="68"/>
      <c r="B478" s="12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</row>
    <row r="479" spans="1:29" ht="12.75">
      <c r="A479" s="68"/>
      <c r="B479" s="12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</row>
    <row r="480" spans="1:29" ht="12.75">
      <c r="A480" s="68"/>
      <c r="B480" s="12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</row>
    <row r="481" spans="1:29" ht="12.75">
      <c r="A481" s="68"/>
      <c r="B481" s="12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</row>
    <row r="482" spans="1:29" ht="12.75">
      <c r="A482" s="68"/>
      <c r="B482" s="12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</row>
    <row r="483" spans="1:29" ht="12.75">
      <c r="A483" s="68"/>
      <c r="B483" s="12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</row>
    <row r="484" spans="1:29" ht="12.75">
      <c r="A484" s="68"/>
      <c r="B484" s="12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</row>
    <row r="485" spans="1:29" ht="12.75">
      <c r="A485" s="68"/>
      <c r="B485" s="12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</row>
    <row r="486" spans="1:29" ht="12.75">
      <c r="A486" s="68"/>
      <c r="B486" s="12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</row>
    <row r="487" spans="1:29" ht="12.75">
      <c r="A487" s="68"/>
      <c r="B487" s="12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</row>
    <row r="488" spans="1:29" ht="12.75">
      <c r="A488" s="68"/>
      <c r="B488" s="12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</row>
    <row r="489" spans="1:29" ht="12.75">
      <c r="A489" s="68"/>
      <c r="B489" s="12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</row>
    <row r="490" spans="1:29" ht="12.75">
      <c r="A490" s="68"/>
      <c r="B490" s="12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</row>
    <row r="491" spans="1:29" ht="12.75">
      <c r="A491" s="68"/>
      <c r="B491" s="12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</row>
    <row r="492" spans="1:29" ht="12.75">
      <c r="A492" s="68"/>
      <c r="B492" s="12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</row>
    <row r="493" spans="1:29" ht="12.75">
      <c r="A493" s="68"/>
      <c r="B493" s="12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</row>
    <row r="494" spans="1:29" ht="12.75">
      <c r="A494" s="68"/>
      <c r="B494" s="12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</row>
    <row r="495" spans="1:29" ht="12.75">
      <c r="A495" s="68"/>
      <c r="B495" s="12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</row>
    <row r="496" spans="1:29" ht="12.75">
      <c r="A496" s="68"/>
      <c r="B496" s="12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</row>
    <row r="497" spans="1:29" ht="12.75">
      <c r="A497" s="68"/>
      <c r="B497" s="12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</row>
    <row r="498" spans="1:29" ht="12.75">
      <c r="A498" s="68"/>
      <c r="B498" s="12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</row>
    <row r="499" spans="1:29" ht="12.75">
      <c r="A499" s="68"/>
      <c r="B499" s="12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</row>
    <row r="500" spans="1:29" ht="12.75">
      <c r="A500" s="68"/>
      <c r="B500" s="12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</row>
    <row r="501" spans="1:29" ht="12.75">
      <c r="A501" s="68"/>
      <c r="B501" s="12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</row>
    <row r="502" spans="1:29" ht="12.75">
      <c r="A502" s="68"/>
      <c r="B502" s="12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</row>
    <row r="503" spans="1:29" ht="12.75">
      <c r="A503" s="68"/>
      <c r="B503" s="12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</row>
    <row r="504" spans="1:29" ht="12.75">
      <c r="A504" s="68"/>
      <c r="B504" s="12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</row>
    <row r="505" spans="1:29" ht="12.75">
      <c r="A505" s="68"/>
      <c r="B505" s="12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</row>
    <row r="506" spans="1:29" ht="12.75">
      <c r="A506" s="68"/>
      <c r="B506" s="12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</row>
    <row r="507" spans="1:29" ht="12.75">
      <c r="A507" s="68"/>
      <c r="B507" s="12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</row>
    <row r="508" spans="1:29" ht="12.75">
      <c r="A508" s="68"/>
      <c r="B508" s="12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</row>
    <row r="509" spans="1:29" ht="12.75">
      <c r="A509" s="68"/>
      <c r="B509" s="12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</row>
    <row r="510" spans="1:29" ht="12.75">
      <c r="A510" s="68"/>
      <c r="B510" s="12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</row>
    <row r="511" spans="1:29" ht="12.75">
      <c r="A511" s="68"/>
      <c r="B511" s="12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</row>
    <row r="512" spans="1:29" ht="12.75">
      <c r="A512" s="68"/>
      <c r="B512" s="12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</row>
    <row r="513" spans="1:29" ht="12.75">
      <c r="A513" s="68"/>
      <c r="B513" s="12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</row>
    <row r="514" spans="1:29" ht="12.75">
      <c r="A514" s="68"/>
      <c r="B514" s="12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</row>
    <row r="515" spans="1:29" ht="12.75">
      <c r="A515" s="68"/>
      <c r="B515" s="12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</row>
    <row r="516" spans="1:29" ht="12.75">
      <c r="A516" s="68"/>
      <c r="B516" s="12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</row>
    <row r="517" spans="1:29" ht="12.75">
      <c r="A517" s="68"/>
      <c r="B517" s="12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</row>
    <row r="518" spans="1:29" ht="12.75">
      <c r="A518" s="68"/>
      <c r="B518" s="12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</row>
    <row r="519" spans="1:29" ht="12.75">
      <c r="A519" s="68"/>
      <c r="B519" s="12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</row>
    <row r="520" spans="1:29" ht="12.75">
      <c r="A520" s="68"/>
      <c r="B520" s="12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</row>
    <row r="521" spans="1:29" ht="12.75">
      <c r="A521" s="68"/>
      <c r="B521" s="12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</row>
    <row r="522" spans="1:29" ht="12.75">
      <c r="A522" s="68"/>
      <c r="B522" s="12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</row>
    <row r="523" spans="1:29" ht="12.75">
      <c r="A523" s="68"/>
      <c r="B523" s="12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</row>
    <row r="524" spans="1:29" ht="12.75">
      <c r="A524" s="68"/>
      <c r="B524" s="12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</row>
    <row r="525" spans="1:29" ht="12.75">
      <c r="A525" s="68"/>
      <c r="B525" s="12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</row>
    <row r="526" spans="1:29" ht="12.75">
      <c r="A526" s="68"/>
      <c r="B526" s="12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</row>
    <row r="527" spans="1:29" ht="12.75">
      <c r="A527" s="68"/>
      <c r="B527" s="12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</row>
    <row r="528" spans="1:29" ht="12.75">
      <c r="A528" s="68"/>
      <c r="B528" s="12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</row>
    <row r="529" spans="1:29" ht="12.75">
      <c r="A529" s="68"/>
      <c r="B529" s="12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</row>
    <row r="530" spans="1:29" ht="12.75">
      <c r="A530" s="68"/>
      <c r="B530" s="12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</row>
    <row r="531" spans="1:29" ht="12.75">
      <c r="A531" s="68"/>
      <c r="B531" s="12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</row>
    <row r="532" spans="1:29" ht="12.75">
      <c r="A532" s="68"/>
      <c r="B532" s="12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</row>
    <row r="533" spans="1:29" ht="12.75">
      <c r="A533" s="68"/>
      <c r="B533" s="12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</row>
    <row r="534" spans="1:29" ht="12.75">
      <c r="A534" s="68"/>
      <c r="B534" s="12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</row>
    <row r="535" spans="1:29" ht="12.75">
      <c r="A535" s="68"/>
      <c r="B535" s="12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</row>
    <row r="536" spans="1:29" ht="12.75">
      <c r="A536" s="68"/>
      <c r="B536" s="12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</row>
    <row r="537" spans="1:29" ht="12.75">
      <c r="A537" s="68"/>
      <c r="B537" s="12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</row>
    <row r="538" spans="1:29" ht="12.75">
      <c r="A538" s="68"/>
      <c r="B538" s="12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</row>
    <row r="539" spans="1:29" ht="12.75">
      <c r="A539" s="68"/>
      <c r="B539" s="12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</row>
    <row r="540" spans="1:29" ht="12.75">
      <c r="A540" s="68"/>
      <c r="B540" s="12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</row>
    <row r="541" spans="1:29" ht="12.75">
      <c r="A541" s="68"/>
      <c r="B541" s="12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</row>
    <row r="542" spans="1:29" ht="12.75">
      <c r="A542" s="68"/>
      <c r="B542" s="12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</row>
    <row r="543" spans="1:29" ht="12.75">
      <c r="A543" s="68"/>
      <c r="B543" s="12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</row>
    <row r="544" spans="1:29" ht="12.75">
      <c r="A544" s="68"/>
      <c r="B544" s="12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</row>
    <row r="545" spans="1:29" ht="12.75">
      <c r="A545" s="68"/>
      <c r="B545" s="12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</row>
    <row r="546" spans="1:29" ht="12.75">
      <c r="A546" s="68"/>
      <c r="B546" s="12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</row>
    <row r="547" spans="1:29" ht="12.75">
      <c r="A547" s="68"/>
      <c r="B547" s="12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</row>
    <row r="548" spans="1:29" ht="12.75">
      <c r="A548" s="68"/>
      <c r="B548" s="12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</row>
  </sheetData>
  <sheetProtection/>
  <mergeCells count="12">
    <mergeCell ref="A1:AC1"/>
    <mergeCell ref="F2:H2"/>
    <mergeCell ref="I2:K2"/>
    <mergeCell ref="L2:N2"/>
    <mergeCell ref="U2:W2"/>
    <mergeCell ref="A2:A3"/>
    <mergeCell ref="B2:B3"/>
    <mergeCell ref="C2:E2"/>
    <mergeCell ref="R2:T2"/>
    <mergeCell ref="X2:Z2"/>
    <mergeCell ref="AA2:AC2"/>
    <mergeCell ref="O2:Q2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0" fitToWidth="1" horizontalDpi="600" verticalDpi="600" orientation="landscape" paperSize="9" scale="5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Natalija</cp:lastModifiedBy>
  <cp:lastPrinted>2019-09-27T06:18:12Z</cp:lastPrinted>
  <dcterms:created xsi:type="dcterms:W3CDTF">2013-09-11T11:00:21Z</dcterms:created>
  <dcterms:modified xsi:type="dcterms:W3CDTF">2019-09-27T06:20:20Z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